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0" windowWidth="22680" windowHeight="10536"/>
  </bookViews>
  <sheets>
    <sheet name="Employer Allocations PLD" sheetId="5" r:id="rId1"/>
    <sheet name="Pension Amounts PLD" sheetId="6" r:id="rId2"/>
  </sheets>
  <definedNames>
    <definedName name="_xlnm._FilterDatabase" localSheetId="0" hidden="1">'Employer Allocations PLD'!$B$5:$C$283</definedName>
    <definedName name="_xlnm._FilterDatabase" localSheetId="1" hidden="1">'Pension Amounts PLD'!$B$6:$C$289</definedName>
    <definedName name="_xlnm.Print_Area" localSheetId="0">'Employer Allocations PLD'!$B$1:$K$286</definedName>
    <definedName name="_xlnm.Print_Area" localSheetId="1">'Pension Amounts PLD'!$B$1:$AG$293</definedName>
    <definedName name="_xlnm.Print_Titles" localSheetId="0">'Employer Allocations PLD'!$1:$5</definedName>
    <definedName name="_xlnm.Print_Titles" localSheetId="1">'Pension Amounts PLD'!$1:$6</definedName>
  </definedNames>
  <calcPr calcId="145621"/>
</workbook>
</file>

<file path=xl/calcChain.xml><?xml version="1.0" encoding="utf-8"?>
<calcChain xmlns="http://schemas.openxmlformats.org/spreadsheetml/2006/main">
  <c r="E285" i="5" l="1"/>
  <c r="G285" i="5" s="1"/>
  <c r="E291" i="6"/>
  <c r="AS231" i="6" l="1"/>
  <c r="AS291" i="6" s="1"/>
  <c r="AQ231" i="6"/>
  <c r="AQ291" i="6" s="1"/>
  <c r="AO231" i="6"/>
  <c r="AM231" i="6"/>
  <c r="AM291" i="6" s="1"/>
  <c r="AK231" i="6"/>
  <c r="AI231" i="6"/>
  <c r="AI291" i="6" s="1"/>
  <c r="AE231" i="6"/>
  <c r="AE291" i="6" s="1"/>
  <c r="AC231" i="6"/>
  <c r="AG231" i="6" s="1"/>
  <c r="U231" i="6"/>
  <c r="AA231" i="6" s="1"/>
  <c r="I231" i="6"/>
  <c r="Q231" i="6" s="1"/>
  <c r="G231" i="6"/>
  <c r="AW291" i="6"/>
  <c r="AU291" i="6"/>
  <c r="AO291" i="6"/>
  <c r="Y291" i="6"/>
  <c r="W291" i="6"/>
  <c r="S291" i="6"/>
  <c r="O291" i="6"/>
  <c r="M291" i="6"/>
  <c r="K291" i="6"/>
  <c r="AG199" i="6"/>
  <c r="AA199" i="6"/>
  <c r="Q199" i="6"/>
  <c r="AG169" i="6"/>
  <c r="AA169" i="6"/>
  <c r="Q169" i="6"/>
  <c r="AG79" i="6"/>
  <c r="AA79" i="6"/>
  <c r="Q79" i="6"/>
  <c r="AG73" i="6"/>
  <c r="AA73" i="6"/>
  <c r="Q73" i="6"/>
  <c r="AG9" i="6"/>
  <c r="AA9" i="6"/>
  <c r="Q9" i="6"/>
  <c r="AG289" i="6"/>
  <c r="AA289" i="6"/>
  <c r="Q289" i="6"/>
  <c r="AG288" i="6"/>
  <c r="AA288" i="6"/>
  <c r="Q288" i="6"/>
  <c r="AG287" i="6"/>
  <c r="AA287" i="6"/>
  <c r="Q287" i="6"/>
  <c r="AG286" i="6"/>
  <c r="AA286" i="6"/>
  <c r="Q286" i="6"/>
  <c r="AG285" i="6"/>
  <c r="AA285" i="6"/>
  <c r="Q285" i="6"/>
  <c r="AG284" i="6"/>
  <c r="AA284" i="6"/>
  <c r="Q284" i="6"/>
  <c r="AG283" i="6"/>
  <c r="AA283" i="6"/>
  <c r="Q283" i="6"/>
  <c r="AG282" i="6"/>
  <c r="AA282" i="6"/>
  <c r="Q282" i="6"/>
  <c r="AG281" i="6"/>
  <c r="AA281" i="6"/>
  <c r="Q281" i="6"/>
  <c r="AG280" i="6"/>
  <c r="AA280" i="6"/>
  <c r="Q280" i="6"/>
  <c r="AG279" i="6"/>
  <c r="AA279" i="6"/>
  <c r="Q279" i="6"/>
  <c r="AG278" i="6"/>
  <c r="AA278" i="6"/>
  <c r="Q278" i="6"/>
  <c r="AG277" i="6"/>
  <c r="AA277" i="6"/>
  <c r="Q277" i="6"/>
  <c r="AG276" i="6"/>
  <c r="AA276" i="6"/>
  <c r="Q276" i="6"/>
  <c r="AG275" i="6"/>
  <c r="AA275" i="6"/>
  <c r="Q275" i="6"/>
  <c r="AG274" i="6"/>
  <c r="AA274" i="6"/>
  <c r="Q274" i="6"/>
  <c r="AG273" i="6"/>
  <c r="AA273" i="6"/>
  <c r="Q273" i="6"/>
  <c r="AG272" i="6"/>
  <c r="AA272" i="6"/>
  <c r="Q272" i="6"/>
  <c r="AG271" i="6"/>
  <c r="AA271" i="6"/>
  <c r="Q271" i="6"/>
  <c r="AG270" i="6"/>
  <c r="AA270" i="6"/>
  <c r="Q270" i="6"/>
  <c r="AG269" i="6"/>
  <c r="AA269" i="6"/>
  <c r="Q269" i="6"/>
  <c r="AG268" i="6"/>
  <c r="AA268" i="6"/>
  <c r="Q268" i="6"/>
  <c r="AG267" i="6"/>
  <c r="AA267" i="6"/>
  <c r="Q267" i="6"/>
  <c r="AG266" i="6"/>
  <c r="AA266" i="6"/>
  <c r="Q266" i="6"/>
  <c r="AG265" i="6"/>
  <c r="AA265" i="6"/>
  <c r="Q265" i="6"/>
  <c r="AG264" i="6"/>
  <c r="AA264" i="6"/>
  <c r="Q264" i="6"/>
  <c r="AG263" i="6"/>
  <c r="AA263" i="6"/>
  <c r="Q263" i="6"/>
  <c r="AG262" i="6"/>
  <c r="AA262" i="6"/>
  <c r="Q262" i="6"/>
  <c r="AG261" i="6"/>
  <c r="AA261" i="6"/>
  <c r="Q261" i="6"/>
  <c r="AG260" i="6"/>
  <c r="AA260" i="6"/>
  <c r="Q260" i="6"/>
  <c r="AG259" i="6"/>
  <c r="AA259" i="6"/>
  <c r="Q259" i="6"/>
  <c r="AG258" i="6"/>
  <c r="AA258" i="6"/>
  <c r="Q258" i="6"/>
  <c r="AG257" i="6"/>
  <c r="AA257" i="6"/>
  <c r="Q257" i="6"/>
  <c r="AG256" i="6"/>
  <c r="AA256" i="6"/>
  <c r="Q256" i="6"/>
  <c r="AG255" i="6"/>
  <c r="AA255" i="6"/>
  <c r="Q255" i="6"/>
  <c r="AG254" i="6"/>
  <c r="AA254" i="6"/>
  <c r="Q254" i="6"/>
  <c r="AG253" i="6"/>
  <c r="AA253" i="6"/>
  <c r="Q253" i="6"/>
  <c r="AG252" i="6"/>
  <c r="AA252" i="6"/>
  <c r="Q252" i="6"/>
  <c r="AG251" i="6"/>
  <c r="AA251" i="6"/>
  <c r="Q251" i="6"/>
  <c r="AG250" i="6"/>
  <c r="AA250" i="6"/>
  <c r="Q250" i="6"/>
  <c r="AG249" i="6"/>
  <c r="AA249" i="6"/>
  <c r="Q249" i="6"/>
  <c r="AG248" i="6"/>
  <c r="AA248" i="6"/>
  <c r="Q248" i="6"/>
  <c r="AG247" i="6"/>
  <c r="AA247" i="6"/>
  <c r="Q247" i="6"/>
  <c r="AG246" i="6"/>
  <c r="AA246" i="6"/>
  <c r="Q246" i="6"/>
  <c r="AG245" i="6"/>
  <c r="AA245" i="6"/>
  <c r="Q245" i="6"/>
  <c r="AG244" i="6"/>
  <c r="AA244" i="6"/>
  <c r="Q244" i="6"/>
  <c r="AG243" i="6"/>
  <c r="AA243" i="6"/>
  <c r="Q243" i="6"/>
  <c r="AG242" i="6"/>
  <c r="AA242" i="6"/>
  <c r="Q242" i="6"/>
  <c r="AG241" i="6"/>
  <c r="AA241" i="6"/>
  <c r="Q241" i="6"/>
  <c r="AG240" i="6"/>
  <c r="AA240" i="6"/>
  <c r="Q240" i="6"/>
  <c r="AG239" i="6"/>
  <c r="AA239" i="6"/>
  <c r="Q239" i="6"/>
  <c r="AG238" i="6"/>
  <c r="AA238" i="6"/>
  <c r="Q238" i="6"/>
  <c r="AG237" i="6"/>
  <c r="AA237" i="6"/>
  <c r="Q237" i="6"/>
  <c r="AG236" i="6"/>
  <c r="AA236" i="6"/>
  <c r="Q236" i="6"/>
  <c r="AG235" i="6"/>
  <c r="AA235" i="6"/>
  <c r="Q235" i="6"/>
  <c r="AG234" i="6"/>
  <c r="AA234" i="6"/>
  <c r="Q234" i="6"/>
  <c r="AG233" i="6"/>
  <c r="AA233" i="6"/>
  <c r="Q233" i="6"/>
  <c r="AG232" i="6"/>
  <c r="AA232" i="6"/>
  <c r="Q232" i="6"/>
  <c r="AG230" i="6"/>
  <c r="AA230" i="6"/>
  <c r="Q230" i="6"/>
  <c r="AG229" i="6"/>
  <c r="AA229" i="6"/>
  <c r="Q229" i="6"/>
  <c r="AG228" i="6"/>
  <c r="AA228" i="6"/>
  <c r="Q228" i="6"/>
  <c r="AG227" i="6"/>
  <c r="AA227" i="6"/>
  <c r="Q227" i="6"/>
  <c r="AG226" i="6"/>
  <c r="AA226" i="6"/>
  <c r="Q226" i="6"/>
  <c r="AG225" i="6"/>
  <c r="AA225" i="6"/>
  <c r="Q225" i="6"/>
  <c r="AG224" i="6"/>
  <c r="AA224" i="6"/>
  <c r="Q224" i="6"/>
  <c r="AG223" i="6"/>
  <c r="AA223" i="6"/>
  <c r="Q223" i="6"/>
  <c r="AG222" i="6"/>
  <c r="AA222" i="6"/>
  <c r="Q222" i="6"/>
  <c r="AG221" i="6"/>
  <c r="AA221" i="6"/>
  <c r="Q221" i="6"/>
  <c r="AG220" i="6"/>
  <c r="AA220" i="6"/>
  <c r="Q220" i="6"/>
  <c r="AG219" i="6"/>
  <c r="AA219" i="6"/>
  <c r="Q219" i="6"/>
  <c r="AG218" i="6"/>
  <c r="AA218" i="6"/>
  <c r="Q218" i="6"/>
  <c r="AG217" i="6"/>
  <c r="AA217" i="6"/>
  <c r="Q217" i="6"/>
  <c r="AG216" i="6"/>
  <c r="AA216" i="6"/>
  <c r="Q216" i="6"/>
  <c r="AG215" i="6"/>
  <c r="AA215" i="6"/>
  <c r="Q215" i="6"/>
  <c r="AG214" i="6"/>
  <c r="AA214" i="6"/>
  <c r="Q214" i="6"/>
  <c r="AG213" i="6"/>
  <c r="AA213" i="6"/>
  <c r="Q213" i="6"/>
  <c r="AG212" i="6"/>
  <c r="AA212" i="6"/>
  <c r="Q212" i="6"/>
  <c r="AG211" i="6"/>
  <c r="AA211" i="6"/>
  <c r="Q211" i="6"/>
  <c r="AG210" i="6"/>
  <c r="AA210" i="6"/>
  <c r="Q210" i="6"/>
  <c r="AG209" i="6"/>
  <c r="AA209" i="6"/>
  <c r="Q209" i="6"/>
  <c r="AG208" i="6"/>
  <c r="AA208" i="6"/>
  <c r="Q208" i="6"/>
  <c r="AG207" i="6"/>
  <c r="AA207" i="6"/>
  <c r="Q207" i="6"/>
  <c r="AG206" i="6"/>
  <c r="AA206" i="6"/>
  <c r="Q206" i="6"/>
  <c r="AG205" i="6"/>
  <c r="AA205" i="6"/>
  <c r="Q205" i="6"/>
  <c r="AG204" i="6"/>
  <c r="AA204" i="6"/>
  <c r="Q204" i="6"/>
  <c r="AG203" i="6"/>
  <c r="AA203" i="6"/>
  <c r="Q203" i="6"/>
  <c r="AG202" i="6"/>
  <c r="AA202" i="6"/>
  <c r="Q202" i="6"/>
  <c r="AG201" i="6"/>
  <c r="AA201" i="6"/>
  <c r="Q201" i="6"/>
  <c r="AG200" i="6"/>
  <c r="AA200" i="6"/>
  <c r="Q200" i="6"/>
  <c r="AG198" i="6"/>
  <c r="AA198" i="6"/>
  <c r="Q198" i="6"/>
  <c r="AG197" i="6"/>
  <c r="AA197" i="6"/>
  <c r="Q197" i="6"/>
  <c r="AG196" i="6"/>
  <c r="AA196" i="6"/>
  <c r="Q196" i="6"/>
  <c r="AG195" i="6"/>
  <c r="AA195" i="6"/>
  <c r="Q195" i="6"/>
  <c r="AG194" i="6"/>
  <c r="AA194" i="6"/>
  <c r="Q194" i="6"/>
  <c r="AG193" i="6"/>
  <c r="AA193" i="6"/>
  <c r="Q193" i="6"/>
  <c r="AG192" i="6"/>
  <c r="AA192" i="6"/>
  <c r="Q192" i="6"/>
  <c r="AG191" i="6"/>
  <c r="AA191" i="6"/>
  <c r="Q191" i="6"/>
  <c r="AG190" i="6"/>
  <c r="AA190" i="6"/>
  <c r="Q190" i="6"/>
  <c r="AG189" i="6"/>
  <c r="AA189" i="6"/>
  <c r="Q189" i="6"/>
  <c r="AG188" i="6"/>
  <c r="AA188" i="6"/>
  <c r="Q188" i="6"/>
  <c r="AG187" i="6"/>
  <c r="AA187" i="6"/>
  <c r="Q187" i="6"/>
  <c r="AG186" i="6"/>
  <c r="AA186" i="6"/>
  <c r="Q186" i="6"/>
  <c r="AG185" i="6"/>
  <c r="AA185" i="6"/>
  <c r="Q185" i="6"/>
  <c r="AG184" i="6"/>
  <c r="AA184" i="6"/>
  <c r="Q184" i="6"/>
  <c r="AG183" i="6"/>
  <c r="AA183" i="6"/>
  <c r="Q183" i="6"/>
  <c r="AG182" i="6"/>
  <c r="AA182" i="6"/>
  <c r="Q182" i="6"/>
  <c r="AG181" i="6"/>
  <c r="AA181" i="6"/>
  <c r="Q181" i="6"/>
  <c r="AG180" i="6"/>
  <c r="AA180" i="6"/>
  <c r="Q180" i="6"/>
  <c r="AG179" i="6"/>
  <c r="AA179" i="6"/>
  <c r="Q179" i="6"/>
  <c r="AG178" i="6"/>
  <c r="AA178" i="6"/>
  <c r="Q178" i="6"/>
  <c r="AG177" i="6"/>
  <c r="AA177" i="6"/>
  <c r="Q177" i="6"/>
  <c r="AG176" i="6"/>
  <c r="AA176" i="6"/>
  <c r="Q176" i="6"/>
  <c r="AG175" i="6"/>
  <c r="AA175" i="6"/>
  <c r="Q175" i="6"/>
  <c r="AG174" i="6"/>
  <c r="AA174" i="6"/>
  <c r="Q174" i="6"/>
  <c r="AG173" i="6"/>
  <c r="AA173" i="6"/>
  <c r="Q173" i="6"/>
  <c r="AG172" i="6"/>
  <c r="AA172" i="6"/>
  <c r="Q172" i="6"/>
  <c r="AG171" i="6"/>
  <c r="AA171" i="6"/>
  <c r="Q171" i="6"/>
  <c r="AG170" i="6"/>
  <c r="AA170" i="6"/>
  <c r="Q170" i="6"/>
  <c r="AG168" i="6"/>
  <c r="AA168" i="6"/>
  <c r="Q168" i="6"/>
  <c r="AG167" i="6"/>
  <c r="AA167" i="6"/>
  <c r="Q167" i="6"/>
  <c r="AG166" i="6"/>
  <c r="AA166" i="6"/>
  <c r="Q166" i="6"/>
  <c r="AG165" i="6"/>
  <c r="AA165" i="6"/>
  <c r="Q165" i="6"/>
  <c r="AG164" i="6"/>
  <c r="AA164" i="6"/>
  <c r="Q164" i="6"/>
  <c r="AG163" i="6"/>
  <c r="AA163" i="6"/>
  <c r="Q163" i="6"/>
  <c r="AG162" i="6"/>
  <c r="AA162" i="6"/>
  <c r="Q162" i="6"/>
  <c r="AG161" i="6"/>
  <c r="AA161" i="6"/>
  <c r="Q161" i="6"/>
  <c r="AG160" i="6"/>
  <c r="AA160" i="6"/>
  <c r="Q160" i="6"/>
  <c r="AG159" i="6"/>
  <c r="AA159" i="6"/>
  <c r="Q159" i="6"/>
  <c r="AG158" i="6"/>
  <c r="AA158" i="6"/>
  <c r="Q158" i="6"/>
  <c r="AG157" i="6"/>
  <c r="AA157" i="6"/>
  <c r="Q157" i="6"/>
  <c r="AG156" i="6"/>
  <c r="AA156" i="6"/>
  <c r="Q156" i="6"/>
  <c r="AG155" i="6"/>
  <c r="AA155" i="6"/>
  <c r="Q155" i="6"/>
  <c r="AG154" i="6"/>
  <c r="AA154" i="6"/>
  <c r="Q154" i="6"/>
  <c r="AG153" i="6"/>
  <c r="AA153" i="6"/>
  <c r="Q153" i="6"/>
  <c r="AG152" i="6"/>
  <c r="AA152" i="6"/>
  <c r="Q152" i="6"/>
  <c r="AG151" i="6"/>
  <c r="AA151" i="6"/>
  <c r="Q151" i="6"/>
  <c r="AG150" i="6"/>
  <c r="AA150" i="6"/>
  <c r="Q150" i="6"/>
  <c r="AG149" i="6"/>
  <c r="AA149" i="6"/>
  <c r="Q149" i="6"/>
  <c r="AG148" i="6"/>
  <c r="AA148" i="6"/>
  <c r="Q148" i="6"/>
  <c r="AG147" i="6"/>
  <c r="AA147" i="6"/>
  <c r="Q147" i="6"/>
  <c r="AG146" i="6"/>
  <c r="AA146" i="6"/>
  <c r="Q146" i="6"/>
  <c r="AG145" i="6"/>
  <c r="AA145" i="6"/>
  <c r="Q145" i="6"/>
  <c r="AG144" i="6"/>
  <c r="AA144" i="6"/>
  <c r="Q144" i="6"/>
  <c r="AG143" i="6"/>
  <c r="AA143" i="6"/>
  <c r="Q143" i="6"/>
  <c r="AG142" i="6"/>
  <c r="AA142" i="6"/>
  <c r="Q142" i="6"/>
  <c r="AG141" i="6"/>
  <c r="AA141" i="6"/>
  <c r="Q141" i="6"/>
  <c r="AG140" i="6"/>
  <c r="AA140" i="6"/>
  <c r="Q140" i="6"/>
  <c r="AG139" i="6"/>
  <c r="AA139" i="6"/>
  <c r="Q139" i="6"/>
  <c r="AG138" i="6"/>
  <c r="AA138" i="6"/>
  <c r="Q138" i="6"/>
  <c r="AG137" i="6"/>
  <c r="AA137" i="6"/>
  <c r="Q137" i="6"/>
  <c r="AG136" i="6"/>
  <c r="AA136" i="6"/>
  <c r="Q136" i="6"/>
  <c r="AG135" i="6"/>
  <c r="AA135" i="6"/>
  <c r="Q135" i="6"/>
  <c r="AG134" i="6"/>
  <c r="AA134" i="6"/>
  <c r="Q134" i="6"/>
  <c r="AG133" i="6"/>
  <c r="AA133" i="6"/>
  <c r="Q133" i="6"/>
  <c r="AG132" i="6"/>
  <c r="AA132" i="6"/>
  <c r="Q132" i="6"/>
  <c r="AG131" i="6"/>
  <c r="AA131" i="6"/>
  <c r="Q131" i="6"/>
  <c r="AG130" i="6"/>
  <c r="AA130" i="6"/>
  <c r="Q130" i="6"/>
  <c r="AG129" i="6"/>
  <c r="AA129" i="6"/>
  <c r="Q129" i="6"/>
  <c r="AG128" i="6"/>
  <c r="AA128" i="6"/>
  <c r="Q128" i="6"/>
  <c r="AG127" i="6"/>
  <c r="AA127" i="6"/>
  <c r="Q127" i="6"/>
  <c r="AG126" i="6"/>
  <c r="AA126" i="6"/>
  <c r="Q126" i="6"/>
  <c r="AG125" i="6"/>
  <c r="AA125" i="6"/>
  <c r="Q125" i="6"/>
  <c r="AG124" i="6"/>
  <c r="AA124" i="6"/>
  <c r="Q124" i="6"/>
  <c r="AG123" i="6"/>
  <c r="AA123" i="6"/>
  <c r="Q123" i="6"/>
  <c r="AG122" i="6"/>
  <c r="AA122" i="6"/>
  <c r="Q122" i="6"/>
  <c r="AG121" i="6"/>
  <c r="AA121" i="6"/>
  <c r="Q121" i="6"/>
  <c r="AG120" i="6"/>
  <c r="AA120" i="6"/>
  <c r="Q120" i="6"/>
  <c r="AG119" i="6"/>
  <c r="AA119" i="6"/>
  <c r="Q119" i="6"/>
  <c r="AG118" i="6"/>
  <c r="AA118" i="6"/>
  <c r="Q118" i="6"/>
  <c r="AG117" i="6"/>
  <c r="AA117" i="6"/>
  <c r="Q117" i="6"/>
  <c r="AG116" i="6"/>
  <c r="AA116" i="6"/>
  <c r="Q116" i="6"/>
  <c r="AG115" i="6"/>
  <c r="AA115" i="6"/>
  <c r="Q115" i="6"/>
  <c r="AG114" i="6"/>
  <c r="AA114" i="6"/>
  <c r="Q114" i="6"/>
  <c r="AG113" i="6"/>
  <c r="AA113" i="6"/>
  <c r="Q113" i="6"/>
  <c r="AG112" i="6"/>
  <c r="AA112" i="6"/>
  <c r="Q112" i="6"/>
  <c r="AG111" i="6"/>
  <c r="AA111" i="6"/>
  <c r="Q111" i="6"/>
  <c r="AG110" i="6"/>
  <c r="AA110" i="6"/>
  <c r="Q110" i="6"/>
  <c r="AG109" i="6"/>
  <c r="AA109" i="6"/>
  <c r="Q109" i="6"/>
  <c r="AG108" i="6"/>
  <c r="AA108" i="6"/>
  <c r="Q108" i="6"/>
  <c r="AG107" i="6"/>
  <c r="AA107" i="6"/>
  <c r="Q107" i="6"/>
  <c r="AG106" i="6"/>
  <c r="AA106" i="6"/>
  <c r="Q106" i="6"/>
  <c r="AG105" i="6"/>
  <c r="AA105" i="6"/>
  <c r="Q105" i="6"/>
  <c r="AG104" i="6"/>
  <c r="AA104" i="6"/>
  <c r="Q104" i="6"/>
  <c r="AG103" i="6"/>
  <c r="AA103" i="6"/>
  <c r="Q103" i="6"/>
  <c r="AG102" i="6"/>
  <c r="AA102" i="6"/>
  <c r="Q102" i="6"/>
  <c r="AG101" i="6"/>
  <c r="AA101" i="6"/>
  <c r="Q101" i="6"/>
  <c r="AG100" i="6"/>
  <c r="AA100" i="6"/>
  <c r="Q100" i="6"/>
  <c r="AG99" i="6"/>
  <c r="AA99" i="6"/>
  <c r="Q99" i="6"/>
  <c r="AG98" i="6"/>
  <c r="AA98" i="6"/>
  <c r="Q98" i="6"/>
  <c r="AG97" i="6"/>
  <c r="AA97" i="6"/>
  <c r="Q97" i="6"/>
  <c r="AG96" i="6"/>
  <c r="AA96" i="6"/>
  <c r="Q96" i="6"/>
  <c r="AG95" i="6"/>
  <c r="AA95" i="6"/>
  <c r="Q95" i="6"/>
  <c r="AG94" i="6"/>
  <c r="AA94" i="6"/>
  <c r="Q94" i="6"/>
  <c r="AG93" i="6"/>
  <c r="AA93" i="6"/>
  <c r="Q93" i="6"/>
  <c r="AG92" i="6"/>
  <c r="AA92" i="6"/>
  <c r="Q92" i="6"/>
  <c r="AG91" i="6"/>
  <c r="AA91" i="6"/>
  <c r="Q91" i="6"/>
  <c r="AG90" i="6"/>
  <c r="AA90" i="6"/>
  <c r="Q90" i="6"/>
  <c r="AG89" i="6"/>
  <c r="AA89" i="6"/>
  <c r="Q89" i="6"/>
  <c r="AG88" i="6"/>
  <c r="AA88" i="6"/>
  <c r="Q88" i="6"/>
  <c r="AG87" i="6"/>
  <c r="AA87" i="6"/>
  <c r="Q87" i="6"/>
  <c r="AG86" i="6"/>
  <c r="AA86" i="6"/>
  <c r="Q86" i="6"/>
  <c r="AG85" i="6"/>
  <c r="AA85" i="6"/>
  <c r="Q85" i="6"/>
  <c r="AG84" i="6"/>
  <c r="AA84" i="6"/>
  <c r="Q84" i="6"/>
  <c r="AG83" i="6"/>
  <c r="AA83" i="6"/>
  <c r="Q83" i="6"/>
  <c r="AG82" i="6"/>
  <c r="AA82" i="6"/>
  <c r="Q82" i="6"/>
  <c r="AG81" i="6"/>
  <c r="AA81" i="6"/>
  <c r="Q81" i="6"/>
  <c r="AG80" i="6"/>
  <c r="AA80" i="6"/>
  <c r="Q80" i="6"/>
  <c r="AG78" i="6"/>
  <c r="AA78" i="6"/>
  <c r="Q78" i="6"/>
  <c r="AG77" i="6"/>
  <c r="AA77" i="6"/>
  <c r="Q77" i="6"/>
  <c r="AG76" i="6"/>
  <c r="AA76" i="6"/>
  <c r="Q76" i="6"/>
  <c r="AG75" i="6"/>
  <c r="AA75" i="6"/>
  <c r="Q75" i="6"/>
  <c r="AG74" i="6"/>
  <c r="AA74" i="6"/>
  <c r="Q74" i="6"/>
  <c r="AG72" i="6"/>
  <c r="AA72" i="6"/>
  <c r="Q72" i="6"/>
  <c r="AG71" i="6"/>
  <c r="AA71" i="6"/>
  <c r="Q71" i="6"/>
  <c r="AG70" i="6"/>
  <c r="AA70" i="6"/>
  <c r="Q70" i="6"/>
  <c r="AG69" i="6"/>
  <c r="AA69" i="6"/>
  <c r="Q69" i="6"/>
  <c r="AG68" i="6"/>
  <c r="AA68" i="6"/>
  <c r="Q68" i="6"/>
  <c r="AG67" i="6"/>
  <c r="AA67" i="6"/>
  <c r="Q67" i="6"/>
  <c r="AG66" i="6"/>
  <c r="AA66" i="6"/>
  <c r="Q66" i="6"/>
  <c r="AG65" i="6"/>
  <c r="AA65" i="6"/>
  <c r="Q65" i="6"/>
  <c r="AG64" i="6"/>
  <c r="AA64" i="6"/>
  <c r="Q64" i="6"/>
  <c r="AG63" i="6"/>
  <c r="AA63" i="6"/>
  <c r="Q63" i="6"/>
  <c r="AG62" i="6"/>
  <c r="AA62" i="6"/>
  <c r="Q62" i="6"/>
  <c r="AG61" i="6"/>
  <c r="AA61" i="6"/>
  <c r="Q61" i="6"/>
  <c r="AG60" i="6"/>
  <c r="AA60" i="6"/>
  <c r="Q60" i="6"/>
  <c r="AG59" i="6"/>
  <c r="AA59" i="6"/>
  <c r="Q59" i="6"/>
  <c r="AG58" i="6"/>
  <c r="AA58" i="6"/>
  <c r="Q58" i="6"/>
  <c r="AG57" i="6"/>
  <c r="AA57" i="6"/>
  <c r="Q57" i="6"/>
  <c r="AG56" i="6"/>
  <c r="AA56" i="6"/>
  <c r="Q56" i="6"/>
  <c r="AG55" i="6"/>
  <c r="AA55" i="6"/>
  <c r="Q55" i="6"/>
  <c r="AG54" i="6"/>
  <c r="AA54" i="6"/>
  <c r="Q54" i="6"/>
  <c r="AG53" i="6"/>
  <c r="AA53" i="6"/>
  <c r="Q53" i="6"/>
  <c r="AG52" i="6"/>
  <c r="AA52" i="6"/>
  <c r="Q52" i="6"/>
  <c r="AG51" i="6"/>
  <c r="AA51" i="6"/>
  <c r="Q51" i="6"/>
  <c r="AG50" i="6"/>
  <c r="AA50" i="6"/>
  <c r="Q50" i="6"/>
  <c r="AG49" i="6"/>
  <c r="AA49" i="6"/>
  <c r="Q49" i="6"/>
  <c r="AG48" i="6"/>
  <c r="AA48" i="6"/>
  <c r="Q48" i="6"/>
  <c r="AG47" i="6"/>
  <c r="AA47" i="6"/>
  <c r="Q47" i="6"/>
  <c r="AG46" i="6"/>
  <c r="AA46" i="6"/>
  <c r="Q46" i="6"/>
  <c r="AG45" i="6"/>
  <c r="AA45" i="6"/>
  <c r="Q45" i="6"/>
  <c r="AG44" i="6"/>
  <c r="AA44" i="6"/>
  <c r="Q44" i="6"/>
  <c r="AG43" i="6"/>
  <c r="AA43" i="6"/>
  <c r="Q43" i="6"/>
  <c r="AG42" i="6"/>
  <c r="AA42" i="6"/>
  <c r="Q42" i="6"/>
  <c r="AG41" i="6"/>
  <c r="AA41" i="6"/>
  <c r="Q41" i="6"/>
  <c r="AG40" i="6"/>
  <c r="AA40" i="6"/>
  <c r="Q40" i="6"/>
  <c r="AG39" i="6"/>
  <c r="AA39" i="6"/>
  <c r="Q39" i="6"/>
  <c r="AG38" i="6"/>
  <c r="AA38" i="6"/>
  <c r="Q38" i="6"/>
  <c r="AG37" i="6"/>
  <c r="AA37" i="6"/>
  <c r="Q37" i="6"/>
  <c r="AG36" i="6"/>
  <c r="AA36" i="6"/>
  <c r="Q36" i="6"/>
  <c r="AG35" i="6"/>
  <c r="AA35" i="6"/>
  <c r="Q35" i="6"/>
  <c r="AG34" i="6"/>
  <c r="AA34" i="6"/>
  <c r="Q34" i="6"/>
  <c r="AG33" i="6"/>
  <c r="AA33" i="6"/>
  <c r="Q33" i="6"/>
  <c r="AG32" i="6"/>
  <c r="AA32" i="6"/>
  <c r="Q32" i="6"/>
  <c r="AG31" i="6"/>
  <c r="AA31" i="6"/>
  <c r="Q31" i="6"/>
  <c r="AG30" i="6"/>
  <c r="AA30" i="6"/>
  <c r="Q30" i="6"/>
  <c r="AG29" i="6"/>
  <c r="AA29" i="6"/>
  <c r="Q29" i="6"/>
  <c r="AG28" i="6"/>
  <c r="AA28" i="6"/>
  <c r="Q28" i="6"/>
  <c r="AG27" i="6"/>
  <c r="AA27" i="6"/>
  <c r="Q27" i="6"/>
  <c r="AG26" i="6"/>
  <c r="AA26" i="6"/>
  <c r="Q26" i="6"/>
  <c r="AG25" i="6"/>
  <c r="AA25" i="6"/>
  <c r="Q25" i="6"/>
  <c r="AG24" i="6"/>
  <c r="AA24" i="6"/>
  <c r="Q24" i="6"/>
  <c r="AG23" i="6"/>
  <c r="AA23" i="6"/>
  <c r="Q23" i="6"/>
  <c r="AG22" i="6"/>
  <c r="AA22" i="6"/>
  <c r="Q22" i="6"/>
  <c r="AG21" i="6"/>
  <c r="AA21" i="6"/>
  <c r="Q21" i="6"/>
  <c r="AG20" i="6"/>
  <c r="AA20" i="6"/>
  <c r="Q20" i="6"/>
  <c r="AG19" i="6"/>
  <c r="AA19" i="6"/>
  <c r="Q19" i="6"/>
  <c r="AG18" i="6"/>
  <c r="AA18" i="6"/>
  <c r="Q18" i="6"/>
  <c r="AG17" i="6"/>
  <c r="AA17" i="6"/>
  <c r="Q17" i="6"/>
  <c r="AG16" i="6"/>
  <c r="AA16" i="6"/>
  <c r="Q16" i="6"/>
  <c r="AG15" i="6"/>
  <c r="AA15" i="6"/>
  <c r="Q15" i="6"/>
  <c r="AG14" i="6"/>
  <c r="AA14" i="6"/>
  <c r="Q14" i="6"/>
  <c r="AG13" i="6"/>
  <c r="AA13" i="6"/>
  <c r="Q13" i="6"/>
  <c r="AG12" i="6"/>
  <c r="AA12" i="6"/>
  <c r="Q12" i="6"/>
  <c r="AG11" i="6"/>
  <c r="AA11" i="6"/>
  <c r="Q11" i="6"/>
  <c r="AG10" i="6"/>
  <c r="AA10" i="6"/>
  <c r="Q10" i="6"/>
  <c r="AG8" i="6"/>
  <c r="AA8" i="6"/>
  <c r="Q8" i="6"/>
  <c r="AG7" i="6"/>
  <c r="Q7" i="6"/>
  <c r="I285" i="5"/>
  <c r="K285" i="5" l="1"/>
  <c r="AG291" i="6"/>
  <c r="U291" i="6"/>
  <c r="G291" i="6"/>
  <c r="AA7" i="6"/>
  <c r="AA291" i="6" s="1"/>
  <c r="AK291" i="6"/>
  <c r="Q291" i="6"/>
  <c r="I291" i="6"/>
  <c r="AC291" i="6"/>
</calcChain>
</file>

<file path=xl/sharedStrings.xml><?xml version="1.0" encoding="utf-8"?>
<sst xmlns="http://schemas.openxmlformats.org/spreadsheetml/2006/main" count="612" uniqueCount="324">
  <si>
    <t>Difference Between Expected and Actual Experience</t>
  </si>
  <si>
    <t>Changes of Assumptions</t>
  </si>
  <si>
    <t>Changes in Proportion and Differences Between Employer Contributions and Proportionate Share of Contributions</t>
  </si>
  <si>
    <t>Net Difference Between Projected and Actual Investment Earnings on Pension Plan Investments</t>
  </si>
  <si>
    <t>Total Deferred Outflows of Resources</t>
  </si>
  <si>
    <t>Deferred Outflows of Resources</t>
  </si>
  <si>
    <t>Differences Between Expected and Actual Experience</t>
  </si>
  <si>
    <t>Total Deferred Inflows of Resources</t>
  </si>
  <si>
    <t>Proportionate Share of Plan Pension Expense</t>
  </si>
  <si>
    <t>Net Amortization of Deferred Amounts from Changes in Proportion and Differences Between Employer Contributions and Proportionate Share of Contributions</t>
  </si>
  <si>
    <t>Total Employer Pension Expense</t>
  </si>
  <si>
    <t>Deferred Inflows of Resources</t>
  </si>
  <si>
    <t>Pension Expense</t>
  </si>
  <si>
    <t>Employer</t>
  </si>
  <si>
    <t>MADSEC</t>
  </si>
  <si>
    <t>City of Portland</t>
  </si>
  <si>
    <t>PLD</t>
  </si>
  <si>
    <t>Total for All Employers</t>
  </si>
  <si>
    <t>Town of Millinocket</t>
  </si>
  <si>
    <t>Cumberland County</t>
  </si>
  <si>
    <t>Town of Camden</t>
  </si>
  <si>
    <t>City of South Portland</t>
  </si>
  <si>
    <t>Town of Houlton</t>
  </si>
  <si>
    <t>Penobscot County</t>
  </si>
  <si>
    <t>Kittery Water District</t>
  </si>
  <si>
    <t>City of Ellsworth</t>
  </si>
  <si>
    <t>Town of Kittery</t>
  </si>
  <si>
    <t>Town of Bar Harbor</t>
  </si>
  <si>
    <t>Town of Mount Desert</t>
  </si>
  <si>
    <t>Town of Fort Fairfield</t>
  </si>
  <si>
    <t>City of Rockland</t>
  </si>
  <si>
    <t>Bath Water District</t>
  </si>
  <si>
    <t>City of Bangor</t>
  </si>
  <si>
    <t>Bangor Public Library</t>
  </si>
  <si>
    <t>City of Augusta</t>
  </si>
  <si>
    <t>City of Gardiner</t>
  </si>
  <si>
    <t>City of Auburn</t>
  </si>
  <si>
    <t>Town of York</t>
  </si>
  <si>
    <t>Town of St. Agatha</t>
  </si>
  <si>
    <t>Kennebec Water District</t>
  </si>
  <si>
    <t>Livermore Falls Water District</t>
  </si>
  <si>
    <t>City of Belfast</t>
  </si>
  <si>
    <t>City of Calais</t>
  </si>
  <si>
    <t>York County</t>
  </si>
  <si>
    <t>Maine Maritime Academy</t>
  </si>
  <si>
    <t>York Water District</t>
  </si>
  <si>
    <t>Washington County</t>
  </si>
  <si>
    <t>Portland Public Library</t>
  </si>
  <si>
    <t>Town of Brunswick</t>
  </si>
  <si>
    <t>Auburn Public Library</t>
  </si>
  <si>
    <t>Town of Jay</t>
  </si>
  <si>
    <t>Waldo County</t>
  </si>
  <si>
    <t>Kennebec County</t>
  </si>
  <si>
    <t>City of Lewiston</t>
  </si>
  <si>
    <t>Maine Turnpike Authority</t>
  </si>
  <si>
    <t>Auburn Water and Sewer District</t>
  </si>
  <si>
    <t>Town of East Millinocket</t>
  </si>
  <si>
    <t>Hancock County</t>
  </si>
  <si>
    <t>Oxford County</t>
  </si>
  <si>
    <t>Falmouth Memorial Library</t>
  </si>
  <si>
    <t>Bangor Water District</t>
  </si>
  <si>
    <t>Rumford Fire and Police</t>
  </si>
  <si>
    <t>Town of Orono</t>
  </si>
  <si>
    <t>Kennebunk Light and Power Co.</t>
  </si>
  <si>
    <t>City of Brewer</t>
  </si>
  <si>
    <t>Rumford Water District</t>
  </si>
  <si>
    <t>Waterville Fire and Police</t>
  </si>
  <si>
    <t>Androscoggin County</t>
  </si>
  <si>
    <t>Town of Baileyville</t>
  </si>
  <si>
    <t>Brunswick Sewer District</t>
  </si>
  <si>
    <t>City of Bath</t>
  </si>
  <si>
    <t>Town of Lincoln</t>
  </si>
  <si>
    <t>Old Town Water District</t>
  </si>
  <si>
    <t>Town of Skowhegan</t>
  </si>
  <si>
    <t>Town of Topsham</t>
  </si>
  <si>
    <t>Town of Madawaska</t>
  </si>
  <si>
    <t>City of Sanford</t>
  </si>
  <si>
    <t>Town of Kennebunk</t>
  </si>
  <si>
    <t>Town of Wilton</t>
  </si>
  <si>
    <t>Town of Falmouth</t>
  </si>
  <si>
    <t>Lubec Water District</t>
  </si>
  <si>
    <t>Sanford Sewerage District</t>
  </si>
  <si>
    <t>Town of Rumford</t>
  </si>
  <si>
    <t>Maine Municipal Association</t>
  </si>
  <si>
    <t>Maine Municipal Bond Bank</t>
  </si>
  <si>
    <t>Lincoln County</t>
  </si>
  <si>
    <t>Sagadahoc County</t>
  </si>
  <si>
    <t>Town of Dexter</t>
  </si>
  <si>
    <t>Town of Frenchville</t>
  </si>
  <si>
    <t>Town of Farmington</t>
  </si>
  <si>
    <t>Somerset County</t>
  </si>
  <si>
    <t>Franklin County</t>
  </si>
  <si>
    <t>Town of Lisbon</t>
  </si>
  <si>
    <t>Maine Principals' Association</t>
  </si>
  <si>
    <t>Aroostook County</t>
  </si>
  <si>
    <t>Town of Wells</t>
  </si>
  <si>
    <t>Town of Berwick</t>
  </si>
  <si>
    <t>Town of Livermore Falls</t>
  </si>
  <si>
    <t>Town of Pittsfield</t>
  </si>
  <si>
    <t>City of Old Town</t>
  </si>
  <si>
    <t>Town of Greenville</t>
  </si>
  <si>
    <t>Town of Mechanic Falls</t>
  </si>
  <si>
    <t>School Administrative District No. 54</t>
  </si>
  <si>
    <t>School Administrative District No. 31</t>
  </si>
  <si>
    <t>Town of Yarmouth</t>
  </si>
  <si>
    <t>Town of Searsport</t>
  </si>
  <si>
    <t>Farmington Village Corp.</t>
  </si>
  <si>
    <t>School Administrative District No. 9</t>
  </si>
  <si>
    <t>Mt Desert Island Regional School Unit</t>
  </si>
  <si>
    <t>Piscataquis County</t>
  </si>
  <si>
    <t>City of Westbrook</t>
  </si>
  <si>
    <t>Searsport Water District</t>
  </si>
  <si>
    <t>Town of Norway</t>
  </si>
  <si>
    <t>School Administrative District No. 67</t>
  </si>
  <si>
    <t>Town of Paris</t>
  </si>
  <si>
    <t>School Administrative District No. 53</t>
  </si>
  <si>
    <t>Town of Bucksport</t>
  </si>
  <si>
    <t>Fort Fairfield Utilities District</t>
  </si>
  <si>
    <t>Belfast Water District</t>
  </si>
  <si>
    <t>Town of Gorham</t>
  </si>
  <si>
    <t>Lincoln Academy</t>
  </si>
  <si>
    <t>Norway Water District</t>
  </si>
  <si>
    <t>Dover-Foxcroft Water District</t>
  </si>
  <si>
    <t>York Sewer District</t>
  </si>
  <si>
    <t>Town of Old Orchard Beach</t>
  </si>
  <si>
    <t>Town of South Berwick</t>
  </si>
  <si>
    <t>Town of Freeport</t>
  </si>
  <si>
    <t>School Administrative District No. 41</t>
  </si>
  <si>
    <t>Auburn Housing Authority</t>
  </si>
  <si>
    <t>Town of Boothbay Harbor</t>
  </si>
  <si>
    <t>Town of Scarborough</t>
  </si>
  <si>
    <t>Town of Fryeburg</t>
  </si>
  <si>
    <t>Town of Hermon</t>
  </si>
  <si>
    <t>Town of Hampden</t>
  </si>
  <si>
    <t>Sanford Housing Authority</t>
  </si>
  <si>
    <t>Town of Vassalboro</t>
  </si>
  <si>
    <t>Lewiston Housing Authority</t>
  </si>
  <si>
    <t>City of Biddeford</t>
  </si>
  <si>
    <t>Paris Utility District</t>
  </si>
  <si>
    <t>City of Hallowell</t>
  </si>
  <si>
    <t>Town of Rockport</t>
  </si>
  <si>
    <t>Lewiston/Auburn Water Pollution Control Authority</t>
  </si>
  <si>
    <t>Town of Thomaston</t>
  </si>
  <si>
    <t>Pleasant Point Passamaquoddy</t>
  </si>
  <si>
    <t>Town of Orland</t>
  </si>
  <si>
    <t>Town of Dover Foxcroft</t>
  </si>
  <si>
    <t>School Administrative District No. 29</t>
  </si>
  <si>
    <t>Maine Housing Authority</t>
  </si>
  <si>
    <t>Sanford Water District</t>
  </si>
  <si>
    <t>South Berwick Water</t>
  </si>
  <si>
    <t>Town of Glenburn</t>
  </si>
  <si>
    <t>Town of Sabattus</t>
  </si>
  <si>
    <t>Town of Brownville</t>
  </si>
  <si>
    <t>Town of Winthrop</t>
  </si>
  <si>
    <t>Town of Eliot</t>
  </si>
  <si>
    <t>Town of Lebanon</t>
  </si>
  <si>
    <t>Town of Van Buren</t>
  </si>
  <si>
    <t>Hampden Water District</t>
  </si>
  <si>
    <t>Town of Monson</t>
  </si>
  <si>
    <t>Portland Housing Authority</t>
  </si>
  <si>
    <t>Town of Milford</t>
  </si>
  <si>
    <t>School Administrative District No. 60</t>
  </si>
  <si>
    <t>School Administrative District No. 49</t>
  </si>
  <si>
    <t>Town of Kennebunkport</t>
  </si>
  <si>
    <t>Town of Damariscotta</t>
  </si>
  <si>
    <t>City of Saco</t>
  </si>
  <si>
    <t>Town of Otisfield</t>
  </si>
  <si>
    <t>Town of Medway</t>
  </si>
  <si>
    <t>Town of Waldoboro</t>
  </si>
  <si>
    <t>School Administrative District No. 51</t>
  </si>
  <si>
    <t>Town of Oxford</t>
  </si>
  <si>
    <t>Kennebunk Sewer District</t>
  </si>
  <si>
    <t>Town of Phippsburg</t>
  </si>
  <si>
    <t>Gould Academy</t>
  </si>
  <si>
    <t>South Portland Housing Authority</t>
  </si>
  <si>
    <t>Berwick Sewer District</t>
  </si>
  <si>
    <t>Caribou Policy and Fire</t>
  </si>
  <si>
    <t>Town of Orrington</t>
  </si>
  <si>
    <t>Town of New Gloucester</t>
  </si>
  <si>
    <t>Town of Richmond</t>
  </si>
  <si>
    <t>Town of Linneus</t>
  </si>
  <si>
    <t>Town of Hodgdon</t>
  </si>
  <si>
    <t>Town of Cumberland</t>
  </si>
  <si>
    <t>Town of Corinna</t>
  </si>
  <si>
    <t>Kennebec Sanitary Treatment District</t>
  </si>
  <si>
    <t>Gardiner Water District</t>
  </si>
  <si>
    <t>School Administrative District No. 13</t>
  </si>
  <si>
    <t>Waldo County Technical Center</t>
  </si>
  <si>
    <t>Maine County Commissioners' Association</t>
  </si>
  <si>
    <t>Town of Mars Hill</t>
  </si>
  <si>
    <t>Town of Lubec</t>
  </si>
  <si>
    <t>Town of Washburn</t>
  </si>
  <si>
    <t>Androscoggin Valley Council of Governments</t>
  </si>
  <si>
    <t>Town of Durham</t>
  </si>
  <si>
    <t>Town of China</t>
  </si>
  <si>
    <t>Madawaska Water District</t>
  </si>
  <si>
    <t>Penquis CAP Inc.</t>
  </si>
  <si>
    <t>Milo Water District</t>
  </si>
  <si>
    <t>Maine School Management Association</t>
  </si>
  <si>
    <t>Town of Easton</t>
  </si>
  <si>
    <t>Richmond Utilities District</t>
  </si>
  <si>
    <t>Lisbon Water Department</t>
  </si>
  <si>
    <t>Town of Limestone</t>
  </si>
  <si>
    <t>Town of Bethel</t>
  </si>
  <si>
    <t>Rumford Mexico Sewerage District</t>
  </si>
  <si>
    <t>Brewer Housing Authority</t>
  </si>
  <si>
    <t>Erskine Academy</t>
  </si>
  <si>
    <t>Community School District No. 12</t>
  </si>
  <si>
    <t>Town of North Berwick</t>
  </si>
  <si>
    <t>Kennebunk, Kennebunkport and Wells Water District</t>
  </si>
  <si>
    <t>Auburn Lewiston Airport</t>
  </si>
  <si>
    <t>Town of Princeton</t>
  </si>
  <si>
    <t>Town of Fairfield</t>
  </si>
  <si>
    <t>Old Town Housing Authority</t>
  </si>
  <si>
    <t>Towns of Mapleton, Castle Hill and Chapman</t>
  </si>
  <si>
    <t>Wells Ogunquit CSD</t>
  </si>
  <si>
    <t>Tri Community Sanitary Landfill</t>
  </si>
  <si>
    <t>Town of Harpswell</t>
  </si>
  <si>
    <t>Maine Veterans' Home</t>
  </si>
  <si>
    <t>Brunswick Public Library</t>
  </si>
  <si>
    <t>Eagle Lake Water and Sewer District</t>
  </si>
  <si>
    <t>Fort Fairfield Housing Authority</t>
  </si>
  <si>
    <t>Town of Lovell</t>
  </si>
  <si>
    <t>Carrabasett Valley</t>
  </si>
  <si>
    <t>Yarmouth Water District</t>
  </si>
  <si>
    <t>Town of Harrison</t>
  </si>
  <si>
    <t>Mechanic Falls Sanitary District</t>
  </si>
  <si>
    <t>Mars Hill Utility District</t>
  </si>
  <si>
    <t>Bangor Housing Authority</t>
  </si>
  <si>
    <t>Maine Public Employees Retirement System</t>
  </si>
  <si>
    <t>Lewiston/Auburn 911</t>
  </si>
  <si>
    <t>Brunswick Fire and Police</t>
  </si>
  <si>
    <t>Jackman Utility District</t>
  </si>
  <si>
    <t>Town of Chesterville</t>
  </si>
  <si>
    <t>Boothbay Regional Water District</t>
  </si>
  <si>
    <t>South Berwick Sewer District</t>
  </si>
  <si>
    <t>Mount Desert Water District</t>
  </si>
  <si>
    <t>Coastal Counties Workforce, Inc.</t>
  </si>
  <si>
    <t>Town of Ogunquit</t>
  </si>
  <si>
    <t>Lincoln and Sagadahoc Multicounty Jail Authority</t>
  </si>
  <si>
    <t>Veazie Fire and Police</t>
  </si>
  <si>
    <t>Winterport Water and Sewer Districts</t>
  </si>
  <si>
    <t>Topsham Sewer District</t>
  </si>
  <si>
    <t>Town of Windham</t>
  </si>
  <si>
    <t>Biddeford Housing Authority</t>
  </si>
  <si>
    <t>Greater August Utility District</t>
  </si>
  <si>
    <t>Town of Grand Isle</t>
  </si>
  <si>
    <t>Newport Water District</t>
  </si>
  <si>
    <t>Town of Newport</t>
  </si>
  <si>
    <t>Regional School Unit No. 1</t>
  </si>
  <si>
    <t>Town of Monmouth</t>
  </si>
  <si>
    <t>Cape Elizabeth Policy</t>
  </si>
  <si>
    <t>Thompson Free Library</t>
  </si>
  <si>
    <t>Bowdoinham Water District</t>
  </si>
  <si>
    <t>Regional School Unit No. 24</t>
  </si>
  <si>
    <t>Regional School Unit No. 25</t>
  </si>
  <si>
    <t>Regional School Unit No. 21</t>
  </si>
  <si>
    <t>Regional School Unit No. 2</t>
  </si>
  <si>
    <t>Regional School Unit No. 4</t>
  </si>
  <si>
    <t>Regional School Unit No. 5</t>
  </si>
  <si>
    <t>Regional School Unit No. 10</t>
  </si>
  <si>
    <t>Regional School Unit No. 16</t>
  </si>
  <si>
    <t>Regional School Unit No. 20</t>
  </si>
  <si>
    <t>Regional School Unit No. 23</t>
  </si>
  <si>
    <t>Regional School Unit No. 26</t>
  </si>
  <si>
    <t>Regional School Unit No. 34</t>
  </si>
  <si>
    <t>Regional School Unit No. 39</t>
  </si>
  <si>
    <t>Town of West Bath</t>
  </si>
  <si>
    <t>Gorham Fire and Police</t>
  </si>
  <si>
    <t>Washburn Water and Sewer District</t>
  </si>
  <si>
    <t>Town of Poland</t>
  </si>
  <si>
    <t>Winthrop Utilities District</t>
  </si>
  <si>
    <t>Town of Holden</t>
  </si>
  <si>
    <t>Town of Levant</t>
  </si>
  <si>
    <t>Regional School Unit No. 73</t>
  </si>
  <si>
    <t>Town of Union</t>
  </si>
  <si>
    <t>Midcoast Council of Governments</t>
  </si>
  <si>
    <t>Town of Buckfield</t>
  </si>
  <si>
    <t>Cornville Regional Charter School</t>
  </si>
  <si>
    <t>Maine Academy of Natural Sciences</t>
  </si>
  <si>
    <t>Good Will Home Association</t>
  </si>
  <si>
    <t>Baxter Academy of Technologies and Sciences</t>
  </si>
  <si>
    <t>Wells Fire and Police</t>
  </si>
  <si>
    <t>Town of Wiscasset</t>
  </si>
  <si>
    <t>Employer Allocation Percentage</t>
  </si>
  <si>
    <t>Augusta Housing Authority</t>
  </si>
  <si>
    <t>Sensitivity</t>
  </si>
  <si>
    <t>Net Pension Liability @ -1%</t>
  </si>
  <si>
    <t>Net Pension Liability @ +1%</t>
  </si>
  <si>
    <t>Thereafter</t>
  </si>
  <si>
    <t>NC 0004</t>
  </si>
  <si>
    <t>NC 0085</t>
  </si>
  <si>
    <t>NC 0091</t>
  </si>
  <si>
    <t>NC 0204</t>
  </si>
  <si>
    <t>NC 0241</t>
  </si>
  <si>
    <t>Town of Winslow</t>
  </si>
  <si>
    <t>Winter Harbor Utility District</t>
  </si>
  <si>
    <t>PLD Consolidated Plan</t>
  </si>
  <si>
    <t>As of and for the Fiscal Year Ended June 30, 2015 with Net Pension Liability as of June 30, 2014</t>
  </si>
  <si>
    <t>Employer Code</t>
  </si>
  <si>
    <t>Schedule of Discount Rate Sensitivity and Amortization of Deferred Outflows/(Inflows)</t>
  </si>
  <si>
    <t>Projected Deferred Outflows/(Inflows) to be Recognized in Pension Expense for the Fiscal Year Ended June 30</t>
  </si>
  <si>
    <t>City of Presque Isle*</t>
  </si>
  <si>
    <t>Town of Cape Elizabeth*</t>
  </si>
  <si>
    <t>Town of Fort Kent*</t>
  </si>
  <si>
    <t>Community School District No. 903*</t>
  </si>
  <si>
    <t>Western Maine Community Action*</t>
  </si>
  <si>
    <t>*Non-Consolidated Employers Participating in Disability and Survivor Benefit Components of the Plan.</t>
  </si>
  <si>
    <t>x</t>
  </si>
  <si>
    <t>FY14 Adjusted Contributions</t>
  </si>
  <si>
    <t>Net Pension Liability June 30, 2014</t>
  </si>
  <si>
    <t>Net Pension Liability June 30, 2013</t>
  </si>
  <si>
    <t>As of and for the Fiscal Year Ended June 30, 2015 with Net Pension Liability as of June 30, 2014 and June 30, 2013</t>
  </si>
  <si>
    <t>FY13 Adjusted Contributions</t>
  </si>
  <si>
    <t>For the Years Ended June 30, 2013 and June 30, 2014</t>
  </si>
  <si>
    <r>
      <t xml:space="preserve">Schedule of Employer Allocations - </t>
    </r>
    <r>
      <rPr>
        <b/>
        <sz val="10"/>
        <color rgb="FFFF0000"/>
        <rFont val="Arial"/>
        <family val="2"/>
      </rPr>
      <t>UNAUDITED</t>
    </r>
  </si>
  <si>
    <r>
      <t xml:space="preserve">Schedule of Pension Amounts by Employer - </t>
    </r>
    <r>
      <rPr>
        <b/>
        <sz val="10"/>
        <color rgb="FFFF0000"/>
        <rFont val="Arial"/>
        <family val="2"/>
      </rPr>
      <t>UNAUDITED</t>
    </r>
  </si>
  <si>
    <t>Houlton Water District</t>
  </si>
  <si>
    <t>Westbrook Fire and Police</t>
  </si>
  <si>
    <t>Lincoln Sanitary District</t>
  </si>
  <si>
    <t>Waterville Sewerage District</t>
  </si>
  <si>
    <t>United Technologies Center, Region 4, S Penobscot</t>
  </si>
  <si>
    <t>Lincoln County Sheriffs</t>
  </si>
  <si>
    <t>North Berwick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</si>
</sst>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%"/>
    <numFmt numFmtId="167" formatCode="_(* #,##0.00000000_);_(* \(#,##0.00000000\);_(* &quot;-&quot;??_);_(@_)"/>
    <numFmt numFmtId="168" formatCode="_(* #,##0.00000000000_);_(* \(#,##0.000000000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indexed="12"/>
      <name val="Arial"/>
      <family val="2"/>
    </font>
    <font>
      <sz val="8"/>
      <color indexed="8"/>
      <name val="Book Antiqua"/>
      <family val="1"/>
    </font>
    <font>
      <sz val="10"/>
      <color indexed="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49" fontId="5" fillId="0" borderId="0" xfId="0" applyNumberFormat="1" applyFont="1" applyBorder="1"/>
    <xf numFmtId="164" fontId="2" fillId="0" borderId="0" xfId="1" applyNumberFormat="1" applyFont="1"/>
    <xf numFmtId="164" fontId="2" fillId="0" borderId="0" xfId="1" applyNumberFormat="1" applyFont="1" applyFill="1" applyBorder="1"/>
    <xf numFmtId="0" fontId="2" fillId="0" borderId="0" xfId="0" applyFont="1" applyBorder="1"/>
    <xf numFmtId="164" fontId="6" fillId="0" borderId="0" xfId="1" applyNumberFormat="1" applyFont="1" applyFill="1" applyBorder="1"/>
    <xf numFmtId="0" fontId="6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164" fontId="6" fillId="0" borderId="0" xfId="0" applyNumberFormat="1" applyFont="1" applyBorder="1"/>
    <xf numFmtId="49" fontId="5" fillId="0" borderId="0" xfId="0" applyNumberFormat="1" applyFont="1" applyFill="1" applyBorder="1" applyAlignment="1">
      <alignment horizontal="center"/>
    </xf>
    <xf numFmtId="164" fontId="6" fillId="0" borderId="0" xfId="1" applyNumberFormat="1" applyFont="1" applyBorder="1"/>
    <xf numFmtId="49" fontId="6" fillId="0" borderId="0" xfId="0" applyNumberFormat="1" applyFont="1" applyBorder="1" applyAlignment="1">
      <alignment horizontal="left"/>
    </xf>
    <xf numFmtId="165" fontId="6" fillId="0" borderId="0" xfId="0" applyNumberFormat="1" applyFont="1" applyBorder="1"/>
    <xf numFmtId="164" fontId="2" fillId="0" borderId="0" xfId="1" applyNumberFormat="1" applyFont="1" applyBorder="1"/>
    <xf numFmtId="164" fontId="7" fillId="0" borderId="0" xfId="1" applyNumberFormat="1" applyFont="1" applyFill="1" applyBorder="1"/>
    <xf numFmtId="164" fontId="10" fillId="0" borderId="0" xfId="1" applyNumberFormat="1" applyFont="1" applyFill="1" applyBorder="1"/>
    <xf numFmtId="164" fontId="11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37" fontId="0" fillId="0" borderId="0" xfId="0" applyNumberForma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166" fontId="2" fillId="0" borderId="0" xfId="2" applyNumberFormat="1" applyFont="1" applyFill="1" applyBorder="1"/>
    <xf numFmtId="168" fontId="2" fillId="0" borderId="0" xfId="1" applyNumberFormat="1" applyFont="1" applyFill="1" applyBorder="1"/>
    <xf numFmtId="167" fontId="2" fillId="0" borderId="0" xfId="1" applyNumberFormat="1" applyFont="1" applyBorder="1"/>
    <xf numFmtId="0" fontId="3" fillId="0" borderId="2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/>
    <xf numFmtId="49" fontId="10" fillId="0" borderId="0" xfId="0" applyNumberFormat="1" applyFont="1" applyBorder="1"/>
    <xf numFmtId="49" fontId="10" fillId="0" borderId="0" xfId="0" applyNumberFormat="1" applyFont="1" applyFill="1" applyBorder="1" applyAlignment="1">
      <alignment horizontal="center"/>
    </xf>
    <xf numFmtId="165" fontId="2" fillId="0" borderId="0" xfId="0" applyNumberFormat="1" applyFont="1" applyBorder="1"/>
    <xf numFmtId="164" fontId="2" fillId="0" borderId="0" xfId="0" applyNumberFormat="1" applyFont="1" applyBorder="1"/>
    <xf numFmtId="37" fontId="2" fillId="0" borderId="0" xfId="0" applyNumberFormat="1" applyFont="1"/>
    <xf numFmtId="0" fontId="3" fillId="0" borderId="1" xfId="0" applyFont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4">
    <cellStyle name="Comma" xfId="1" builtinId="3"/>
    <cellStyle name="Comma 2" xfId="3"/>
    <cellStyle name="Comma 3" xfId="4"/>
    <cellStyle name="Currency 2" xfId="5"/>
    <cellStyle name="Currency 3" xfId="6"/>
    <cellStyle name="Currency 4" xfId="7"/>
    <cellStyle name="Normal" xfId="0" builtinId="0"/>
    <cellStyle name="Normal 2" xfId="8"/>
    <cellStyle name="Normal 2 2" xfId="9"/>
    <cellStyle name="Normal 3" xfId="10"/>
    <cellStyle name="Normal 4" xfId="11"/>
    <cellStyle name="Percent" xfId="2" builtinId="5"/>
    <cellStyle name="Percent 2" xfId="12"/>
    <cellStyle name="STYLE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M1486"/>
  <sheetViews>
    <sheetView tabSelected="1" zoomScale="85" workbookViewId="0">
      <pane xSplit="4" ySplit="5" topLeftCell="E6" activePane="bottomRight" state="frozen"/>
      <selection pane="topRight" activeCell="D1" sqref="D1"/>
      <selection pane="bottomLeft" activeCell="A7" sqref="A7"/>
      <selection pane="bottomRight" activeCell="B6" sqref="B6"/>
    </sheetView>
  </sheetViews>
  <sheetFormatPr defaultRowHeight="13.2" x14ac:dyDescent="0.25"/>
  <cols>
    <col min="1" max="1" width="5.33203125" hidden="1" customWidth="1"/>
    <col min="2" max="2" width="57.5546875" style="27" customWidth="1"/>
    <col min="3" max="3" width="9.33203125" style="27" customWidth="1"/>
    <col min="4" max="4" width="1.33203125" customWidth="1"/>
    <col min="5" max="5" width="13.5546875" style="1" bestFit="1" customWidth="1"/>
    <col min="6" max="6" width="0.88671875" customWidth="1"/>
    <col min="7" max="7" width="16.33203125" customWidth="1"/>
    <col min="8" max="8" width="0.88671875" customWidth="1"/>
    <col min="9" max="9" width="13.5546875" style="1" bestFit="1" customWidth="1"/>
    <col min="10" max="10" width="0.88671875" customWidth="1"/>
    <col min="11" max="11" width="16.33203125" customWidth="1"/>
    <col min="12" max="12" width="0.88671875" customWidth="1"/>
    <col min="13" max="13" width="15.44140625" bestFit="1" customWidth="1"/>
  </cols>
  <sheetData>
    <row r="1" spans="1:13" ht="15.6" x14ac:dyDescent="0.3">
      <c r="B1" s="36" t="s">
        <v>229</v>
      </c>
      <c r="C1" s="36"/>
    </row>
    <row r="2" spans="1:13" x14ac:dyDescent="0.25">
      <c r="A2" s="1"/>
      <c r="B2" s="38" t="s">
        <v>297</v>
      </c>
      <c r="C2" s="38"/>
      <c r="D2" s="1"/>
      <c r="F2" s="1"/>
      <c r="G2" s="1"/>
      <c r="H2" s="1"/>
      <c r="J2" s="1"/>
      <c r="K2" s="1"/>
      <c r="L2" s="1"/>
    </row>
    <row r="3" spans="1:13" x14ac:dyDescent="0.25">
      <c r="A3" s="1"/>
      <c r="B3" s="38" t="s">
        <v>315</v>
      </c>
      <c r="C3" s="38"/>
      <c r="D3" s="1"/>
      <c r="F3" s="1"/>
      <c r="G3" s="1"/>
      <c r="H3" s="1"/>
      <c r="J3" s="1"/>
      <c r="K3" s="1"/>
      <c r="L3" s="1"/>
    </row>
    <row r="4" spans="1:13" s="3" customFormat="1" x14ac:dyDescent="0.25">
      <c r="A4" s="7"/>
      <c r="B4" s="40" t="s">
        <v>314</v>
      </c>
      <c r="C4" s="40"/>
      <c r="D4" s="7"/>
      <c r="E4" s="7"/>
      <c r="F4" s="7"/>
      <c r="G4" s="7"/>
      <c r="H4" s="7"/>
      <c r="I4" s="7"/>
      <c r="J4" s="7"/>
      <c r="K4" s="7"/>
      <c r="L4" s="7"/>
    </row>
    <row r="5" spans="1:13" ht="39.6" x14ac:dyDescent="0.25">
      <c r="A5" s="1" t="s">
        <v>16</v>
      </c>
      <c r="B5" s="28" t="s">
        <v>13</v>
      </c>
      <c r="C5" s="2" t="s">
        <v>299</v>
      </c>
      <c r="D5" s="11"/>
      <c r="E5" s="50" t="s">
        <v>313</v>
      </c>
      <c r="F5" s="41"/>
      <c r="G5" s="50" t="s">
        <v>284</v>
      </c>
      <c r="H5" s="42"/>
      <c r="I5" s="2" t="s">
        <v>309</v>
      </c>
      <c r="J5" s="41"/>
      <c r="K5" s="2" t="s">
        <v>284</v>
      </c>
      <c r="L5" s="42"/>
    </row>
    <row r="6" spans="1:13" s="9" customFormat="1" ht="13.8" x14ac:dyDescent="0.25">
      <c r="A6" s="7">
        <v>2</v>
      </c>
      <c r="B6" s="39" t="s">
        <v>15</v>
      </c>
      <c r="C6" s="7">
        <v>2</v>
      </c>
      <c r="D6" s="43"/>
      <c r="E6" s="6">
        <v>3223084</v>
      </c>
      <c r="F6" s="22"/>
      <c r="G6" s="32">
        <v>0.10937279</v>
      </c>
      <c r="H6" s="22"/>
      <c r="I6" s="6">
        <v>3723460</v>
      </c>
      <c r="J6" s="22"/>
      <c r="K6" s="32">
        <v>0.10740831000000001</v>
      </c>
      <c r="L6" s="22"/>
      <c r="M6" s="33"/>
    </row>
    <row r="7" spans="1:13" s="9" customFormat="1" ht="13.8" x14ac:dyDescent="0.25">
      <c r="A7" s="7">
        <v>3</v>
      </c>
      <c r="B7" s="39" t="s">
        <v>18</v>
      </c>
      <c r="C7" s="7">
        <v>3</v>
      </c>
      <c r="D7" s="43"/>
      <c r="E7" s="6">
        <v>137711</v>
      </c>
      <c r="F7" s="22"/>
      <c r="G7" s="32">
        <v>4.6731100000000003E-3</v>
      </c>
      <c r="H7" s="22"/>
      <c r="I7" s="6">
        <v>151221</v>
      </c>
      <c r="J7" s="22"/>
      <c r="K7" s="32">
        <v>4.3621800000000002E-3</v>
      </c>
      <c r="L7" s="22"/>
      <c r="M7" s="6"/>
    </row>
    <row r="8" spans="1:13" s="9" customFormat="1" ht="13.8" x14ac:dyDescent="0.25">
      <c r="A8" s="7">
        <v>5</v>
      </c>
      <c r="B8" s="39" t="s">
        <v>19</v>
      </c>
      <c r="C8" s="7">
        <v>5</v>
      </c>
      <c r="D8" s="44"/>
      <c r="E8" s="6">
        <v>821383</v>
      </c>
      <c r="F8" s="22"/>
      <c r="G8" s="32">
        <v>2.7872979999999999E-2</v>
      </c>
      <c r="H8" s="22"/>
      <c r="I8" s="6">
        <v>1006674</v>
      </c>
      <c r="J8" s="22"/>
      <c r="K8" s="32">
        <v>2.9038890000000001E-2</v>
      </c>
      <c r="L8" s="22"/>
      <c r="M8" s="6"/>
    </row>
    <row r="9" spans="1:13" s="9" customFormat="1" ht="13.8" x14ac:dyDescent="0.25">
      <c r="A9" s="7">
        <v>8</v>
      </c>
      <c r="B9" s="39" t="s">
        <v>20</v>
      </c>
      <c r="C9" s="7">
        <v>8</v>
      </c>
      <c r="D9" s="6"/>
      <c r="E9" s="6">
        <v>107819</v>
      </c>
      <c r="F9" s="22"/>
      <c r="G9" s="32">
        <v>3.6587500000000001E-3</v>
      </c>
      <c r="H9" s="22"/>
      <c r="I9" s="6">
        <v>138729</v>
      </c>
      <c r="J9" s="22"/>
      <c r="K9" s="32">
        <v>4.0018299999999996E-3</v>
      </c>
      <c r="L9" s="22"/>
      <c r="M9" s="6"/>
    </row>
    <row r="10" spans="1:13" s="9" customFormat="1" ht="13.8" x14ac:dyDescent="0.25">
      <c r="A10" s="7">
        <v>9</v>
      </c>
      <c r="B10" s="39" t="s">
        <v>21</v>
      </c>
      <c r="C10" s="7">
        <v>9</v>
      </c>
      <c r="D10" s="6"/>
      <c r="E10" s="6">
        <v>817232</v>
      </c>
      <c r="F10" s="22"/>
      <c r="G10" s="32">
        <v>2.7732119999999999E-2</v>
      </c>
      <c r="H10" s="22"/>
      <c r="I10" s="6">
        <v>919737</v>
      </c>
      <c r="J10" s="22"/>
      <c r="K10" s="32">
        <v>2.653107E-2</v>
      </c>
      <c r="L10" s="22"/>
      <c r="M10" s="6"/>
    </row>
    <row r="11" spans="1:13" s="9" customFormat="1" ht="13.8" x14ac:dyDescent="0.25">
      <c r="A11" s="7">
        <v>10</v>
      </c>
      <c r="B11" s="39" t="s">
        <v>22</v>
      </c>
      <c r="C11" s="7">
        <v>10</v>
      </c>
      <c r="D11" s="43"/>
      <c r="E11" s="6">
        <v>94814</v>
      </c>
      <c r="F11" s="22"/>
      <c r="G11" s="32">
        <v>3.2174399999999998E-3</v>
      </c>
      <c r="H11" s="22"/>
      <c r="I11" s="6">
        <v>108595</v>
      </c>
      <c r="J11" s="22"/>
      <c r="K11" s="32">
        <v>3.1325699999999999E-3</v>
      </c>
      <c r="L11" s="22"/>
      <c r="M11" s="6"/>
    </row>
    <row r="12" spans="1:13" s="9" customFormat="1" ht="13.8" x14ac:dyDescent="0.25">
      <c r="A12" s="7">
        <v>11</v>
      </c>
      <c r="B12" s="39" t="s">
        <v>23</v>
      </c>
      <c r="C12" s="7">
        <v>11</v>
      </c>
      <c r="D12" s="43"/>
      <c r="E12" s="6">
        <v>140357</v>
      </c>
      <c r="F12" s="22"/>
      <c r="G12" s="32">
        <v>4.7628999999999996E-3</v>
      </c>
      <c r="H12" s="22"/>
      <c r="I12" s="6">
        <v>168562</v>
      </c>
      <c r="J12" s="22"/>
      <c r="K12" s="32">
        <v>4.8624000000000002E-3</v>
      </c>
      <c r="L12" s="22"/>
      <c r="M12" s="6"/>
    </row>
    <row r="13" spans="1:13" s="9" customFormat="1" ht="13.8" x14ac:dyDescent="0.25">
      <c r="A13" s="7">
        <v>12</v>
      </c>
      <c r="B13" s="39" t="s">
        <v>24</v>
      </c>
      <c r="C13" s="7">
        <v>12</v>
      </c>
      <c r="D13" s="43"/>
      <c r="E13" s="6">
        <v>65947</v>
      </c>
      <c r="F13" s="22"/>
      <c r="G13" s="32">
        <v>2.2378599999999999E-3</v>
      </c>
      <c r="H13" s="22"/>
      <c r="I13" s="6">
        <v>54372</v>
      </c>
      <c r="J13" s="22"/>
      <c r="K13" s="32">
        <v>1.56843E-3</v>
      </c>
      <c r="L13" s="22"/>
      <c r="M13" s="6"/>
    </row>
    <row r="14" spans="1:13" s="9" customFormat="1" ht="13.8" x14ac:dyDescent="0.25">
      <c r="A14" s="7">
        <v>13</v>
      </c>
      <c r="B14" s="39" t="s">
        <v>25</v>
      </c>
      <c r="C14" s="7">
        <v>13</v>
      </c>
      <c r="D14" s="43"/>
      <c r="E14" s="6">
        <v>54159</v>
      </c>
      <c r="F14" s="22"/>
      <c r="G14" s="32">
        <v>1.8378400000000001E-3</v>
      </c>
      <c r="H14" s="22"/>
      <c r="I14" s="6">
        <v>60384</v>
      </c>
      <c r="J14" s="22"/>
      <c r="K14" s="32">
        <v>1.74186E-3</v>
      </c>
      <c r="L14" s="22"/>
      <c r="M14" s="6"/>
    </row>
    <row r="15" spans="1:13" s="9" customFormat="1" ht="13.8" x14ac:dyDescent="0.25">
      <c r="A15" s="7">
        <v>14</v>
      </c>
      <c r="B15" s="39" t="s">
        <v>26</v>
      </c>
      <c r="C15" s="7">
        <v>14</v>
      </c>
      <c r="D15" s="43"/>
      <c r="E15" s="6">
        <v>284073</v>
      </c>
      <c r="F15" s="22"/>
      <c r="G15" s="32">
        <v>9.6397900000000005E-3</v>
      </c>
      <c r="H15" s="22"/>
      <c r="I15" s="6">
        <v>346566</v>
      </c>
      <c r="J15" s="22"/>
      <c r="K15" s="32">
        <v>9.9971699999999997E-3</v>
      </c>
      <c r="L15" s="22"/>
      <c r="M15" s="6"/>
    </row>
    <row r="16" spans="1:13" s="9" customFormat="1" ht="13.8" x14ac:dyDescent="0.25">
      <c r="A16" s="7">
        <v>15</v>
      </c>
      <c r="B16" s="39" t="s">
        <v>27</v>
      </c>
      <c r="C16" s="7">
        <v>15</v>
      </c>
      <c r="D16" s="43"/>
      <c r="E16" s="6">
        <v>137214</v>
      </c>
      <c r="F16" s="22"/>
      <c r="G16" s="32">
        <v>4.6562499999999998E-3</v>
      </c>
      <c r="H16" s="22"/>
      <c r="I16" s="6">
        <v>153709</v>
      </c>
      <c r="J16" s="22"/>
      <c r="K16" s="32">
        <v>4.4339499999999999E-3</v>
      </c>
      <c r="L16" s="22"/>
      <c r="M16" s="6"/>
    </row>
    <row r="17" spans="1:13" s="9" customFormat="1" ht="13.8" x14ac:dyDescent="0.25">
      <c r="A17" s="7">
        <v>16</v>
      </c>
      <c r="B17" s="39" t="s">
        <v>28</v>
      </c>
      <c r="C17" s="7">
        <v>16</v>
      </c>
      <c r="D17" s="43"/>
      <c r="E17" s="6">
        <v>70599</v>
      </c>
      <c r="F17" s="22"/>
      <c r="G17" s="32">
        <v>2.3957200000000001E-3</v>
      </c>
      <c r="H17" s="22"/>
      <c r="I17" s="6">
        <v>88703</v>
      </c>
      <c r="J17" s="22"/>
      <c r="K17" s="32">
        <v>2.5587600000000002E-3</v>
      </c>
      <c r="L17" s="22"/>
      <c r="M17" s="6"/>
    </row>
    <row r="18" spans="1:13" s="9" customFormat="1" ht="13.8" x14ac:dyDescent="0.25">
      <c r="A18" s="7">
        <v>17</v>
      </c>
      <c r="B18" s="39" t="s">
        <v>29</v>
      </c>
      <c r="C18" s="7">
        <v>17</v>
      </c>
      <c r="D18" s="43"/>
      <c r="E18" s="6">
        <v>10868</v>
      </c>
      <c r="F18" s="22"/>
      <c r="G18" s="32">
        <v>3.6880000000000002E-4</v>
      </c>
      <c r="H18" s="22"/>
      <c r="I18" s="6">
        <v>11432</v>
      </c>
      <c r="J18" s="22"/>
      <c r="K18" s="32">
        <v>3.2977000000000001E-4</v>
      </c>
      <c r="L18" s="22"/>
      <c r="M18" s="6"/>
    </row>
    <row r="19" spans="1:13" s="9" customFormat="1" ht="13.8" x14ac:dyDescent="0.25">
      <c r="A19" s="7">
        <v>18</v>
      </c>
      <c r="B19" s="39" t="s">
        <v>30</v>
      </c>
      <c r="C19" s="7">
        <v>18</v>
      </c>
      <c r="D19" s="43"/>
      <c r="E19" s="6">
        <v>299852</v>
      </c>
      <c r="F19" s="22"/>
      <c r="G19" s="32">
        <v>1.017524E-2</v>
      </c>
      <c r="H19" s="22"/>
      <c r="I19" s="6">
        <v>334669</v>
      </c>
      <c r="J19" s="22"/>
      <c r="K19" s="32">
        <v>9.6539899999999994E-3</v>
      </c>
      <c r="L19" s="22"/>
      <c r="M19" s="6"/>
    </row>
    <row r="20" spans="1:13" s="9" customFormat="1" ht="13.8" x14ac:dyDescent="0.25">
      <c r="A20" s="7">
        <v>19</v>
      </c>
      <c r="B20" s="39" t="s">
        <v>31</v>
      </c>
      <c r="C20" s="7">
        <v>19</v>
      </c>
      <c r="D20" s="43"/>
      <c r="E20" s="6">
        <v>34949</v>
      </c>
      <c r="F20" s="6"/>
      <c r="G20" s="32">
        <v>1.1859699999999999E-3</v>
      </c>
      <c r="H20" s="6"/>
      <c r="I20" s="6">
        <v>41963</v>
      </c>
      <c r="J20" s="6"/>
      <c r="K20" s="32">
        <v>1.2104800000000001E-3</v>
      </c>
      <c r="L20" s="6"/>
      <c r="M20" s="6"/>
    </row>
    <row r="21" spans="1:13" s="9" customFormat="1" ht="13.8" x14ac:dyDescent="0.25">
      <c r="A21" s="7">
        <v>20</v>
      </c>
      <c r="B21" s="39" t="s">
        <v>32</v>
      </c>
      <c r="C21" s="7">
        <v>20</v>
      </c>
      <c r="D21" s="43"/>
      <c r="E21" s="6">
        <v>769519</v>
      </c>
      <c r="F21" s="6"/>
      <c r="G21" s="32">
        <v>2.6113009999999999E-2</v>
      </c>
      <c r="H21" s="6"/>
      <c r="I21" s="6">
        <v>782914</v>
      </c>
      <c r="J21" s="6"/>
      <c r="K21" s="32">
        <v>2.258423E-2</v>
      </c>
      <c r="L21" s="6"/>
      <c r="M21" s="6"/>
    </row>
    <row r="22" spans="1:13" s="9" customFormat="1" ht="13.8" x14ac:dyDescent="0.25">
      <c r="A22" s="7">
        <v>22</v>
      </c>
      <c r="B22" s="39" t="s">
        <v>33</v>
      </c>
      <c r="C22" s="7">
        <v>22</v>
      </c>
      <c r="D22" s="7"/>
      <c r="E22" s="6">
        <v>17894</v>
      </c>
      <c r="F22" s="6"/>
      <c r="G22" s="32">
        <v>6.0722E-4</v>
      </c>
      <c r="H22" s="6"/>
      <c r="I22" s="6">
        <v>19890</v>
      </c>
      <c r="J22" s="6"/>
      <c r="K22" s="32">
        <v>5.7375000000000004E-4</v>
      </c>
      <c r="L22" s="6"/>
      <c r="M22" s="6"/>
    </row>
    <row r="23" spans="1:13" s="9" customFormat="1" ht="13.8" x14ac:dyDescent="0.25">
      <c r="A23" s="7">
        <v>23</v>
      </c>
      <c r="B23" s="39" t="s">
        <v>34</v>
      </c>
      <c r="C23" s="7">
        <v>23</v>
      </c>
      <c r="D23" s="43"/>
      <c r="E23" s="6">
        <v>790721</v>
      </c>
      <c r="F23" s="22"/>
      <c r="G23" s="32">
        <v>2.6832490000000001E-2</v>
      </c>
      <c r="H23" s="22"/>
      <c r="I23" s="6">
        <v>914892</v>
      </c>
      <c r="J23" s="22"/>
      <c r="K23" s="32">
        <v>2.6391310000000001E-2</v>
      </c>
      <c r="L23" s="22"/>
      <c r="M23" s="6"/>
    </row>
    <row r="24" spans="1:13" s="9" customFormat="1" ht="13.8" x14ac:dyDescent="0.25">
      <c r="A24" s="7">
        <v>24</v>
      </c>
      <c r="B24" s="39" t="s">
        <v>35</v>
      </c>
      <c r="C24" s="7">
        <v>24</v>
      </c>
      <c r="D24" s="43"/>
      <c r="E24" s="6">
        <v>208975</v>
      </c>
      <c r="F24" s="22"/>
      <c r="G24" s="32">
        <v>7.0914000000000003E-3</v>
      </c>
      <c r="H24" s="22"/>
      <c r="I24" s="6">
        <v>225008</v>
      </c>
      <c r="J24" s="22"/>
      <c r="K24" s="32">
        <v>6.4906599999999997E-3</v>
      </c>
      <c r="L24" s="22"/>
      <c r="M24" s="6"/>
    </row>
    <row r="25" spans="1:13" s="9" customFormat="1" ht="13.8" x14ac:dyDescent="0.25">
      <c r="A25" s="7">
        <v>26</v>
      </c>
      <c r="B25" s="39" t="s">
        <v>317</v>
      </c>
      <c r="C25" s="7">
        <v>26</v>
      </c>
      <c r="D25" s="43"/>
      <c r="E25" s="6">
        <v>62069</v>
      </c>
      <c r="F25" s="22"/>
      <c r="G25" s="32">
        <v>2.10626E-3</v>
      </c>
      <c r="H25" s="22"/>
      <c r="I25" s="6">
        <v>79159</v>
      </c>
      <c r="J25" s="22"/>
      <c r="K25" s="32">
        <v>2.2834499999999998E-3</v>
      </c>
      <c r="L25" s="22"/>
      <c r="M25" s="6"/>
    </row>
    <row r="26" spans="1:13" s="9" customFormat="1" ht="13.8" x14ac:dyDescent="0.25">
      <c r="A26" s="7">
        <v>27</v>
      </c>
      <c r="B26" s="39" t="s">
        <v>36</v>
      </c>
      <c r="C26" s="7">
        <v>27</v>
      </c>
      <c r="D26" s="43"/>
      <c r="E26" s="6">
        <v>719926</v>
      </c>
      <c r="F26" s="22"/>
      <c r="G26" s="32">
        <v>2.443012E-2</v>
      </c>
      <c r="H26" s="22"/>
      <c r="I26" s="6">
        <v>813848</v>
      </c>
      <c r="J26" s="22"/>
      <c r="K26" s="32">
        <v>2.347656E-2</v>
      </c>
      <c r="L26" s="22"/>
      <c r="M26" s="6"/>
    </row>
    <row r="27" spans="1:13" s="9" customFormat="1" ht="13.8" x14ac:dyDescent="0.25">
      <c r="A27" s="7">
        <v>28</v>
      </c>
      <c r="B27" s="39" t="s">
        <v>37</v>
      </c>
      <c r="C27" s="7">
        <v>28</v>
      </c>
      <c r="D27" s="6"/>
      <c r="E27" s="6">
        <v>318097</v>
      </c>
      <c r="F27" s="22"/>
      <c r="G27" s="32">
        <v>1.0794369999999999E-2</v>
      </c>
      <c r="H27" s="22"/>
      <c r="I27" s="6">
        <v>359045</v>
      </c>
      <c r="J27" s="22"/>
      <c r="K27" s="32">
        <v>1.0357150000000001E-2</v>
      </c>
      <c r="L27" s="22"/>
      <c r="M27" s="6"/>
    </row>
    <row r="28" spans="1:13" s="9" customFormat="1" ht="13.8" x14ac:dyDescent="0.25">
      <c r="A28" s="7">
        <v>30</v>
      </c>
      <c r="B28" s="39" t="s">
        <v>38</v>
      </c>
      <c r="C28" s="7">
        <v>30</v>
      </c>
      <c r="D28" s="7"/>
      <c r="E28" s="6">
        <v>8867</v>
      </c>
      <c r="F28" s="22"/>
      <c r="G28" s="32">
        <v>3.0089E-4</v>
      </c>
      <c r="H28" s="22"/>
      <c r="I28" s="6">
        <v>9572</v>
      </c>
      <c r="J28" s="22"/>
      <c r="K28" s="32">
        <v>2.7611999999999998E-4</v>
      </c>
      <c r="L28" s="22"/>
      <c r="M28" s="6"/>
    </row>
    <row r="29" spans="1:13" s="9" customFormat="1" ht="13.8" x14ac:dyDescent="0.25">
      <c r="A29" s="7">
        <v>31</v>
      </c>
      <c r="B29" s="39" t="s">
        <v>39</v>
      </c>
      <c r="C29" s="7">
        <v>31</v>
      </c>
      <c r="D29" s="7"/>
      <c r="E29" s="6">
        <v>59372</v>
      </c>
      <c r="F29" s="22"/>
      <c r="G29" s="32">
        <v>2.0147400000000001E-3</v>
      </c>
      <c r="H29" s="22"/>
      <c r="I29" s="6">
        <v>74534</v>
      </c>
      <c r="J29" s="22"/>
      <c r="K29" s="32">
        <v>2.1500400000000002E-3</v>
      </c>
      <c r="L29" s="22"/>
      <c r="M29" s="6"/>
    </row>
    <row r="30" spans="1:13" s="9" customFormat="1" ht="13.8" x14ac:dyDescent="0.25">
      <c r="A30" s="7">
        <v>32</v>
      </c>
      <c r="B30" s="39" t="s">
        <v>40</v>
      </c>
      <c r="C30" s="7">
        <v>32</v>
      </c>
      <c r="D30" s="43"/>
      <c r="E30" s="6">
        <v>12881</v>
      </c>
      <c r="F30" s="22"/>
      <c r="G30" s="32">
        <v>4.3710999999999999E-4</v>
      </c>
      <c r="H30" s="22"/>
      <c r="I30" s="6">
        <v>16536</v>
      </c>
      <c r="J30" s="22"/>
      <c r="K30" s="32">
        <v>4.7699999999999999E-4</v>
      </c>
      <c r="L30" s="22"/>
      <c r="M30" s="6"/>
    </row>
    <row r="31" spans="1:13" s="9" customFormat="1" ht="13.8" x14ac:dyDescent="0.25">
      <c r="A31" s="7">
        <v>35</v>
      </c>
      <c r="B31" s="39" t="s">
        <v>41</v>
      </c>
      <c r="C31" s="7">
        <v>35</v>
      </c>
      <c r="D31" s="43"/>
      <c r="E31" s="6">
        <v>124103</v>
      </c>
      <c r="F31" s="22"/>
      <c r="G31" s="32">
        <v>4.21134E-3</v>
      </c>
      <c r="H31" s="22"/>
      <c r="I31" s="6">
        <v>145399</v>
      </c>
      <c r="J31" s="22"/>
      <c r="K31" s="32">
        <v>4.1942300000000002E-3</v>
      </c>
      <c r="L31" s="22"/>
      <c r="M31" s="6"/>
    </row>
    <row r="32" spans="1:13" s="9" customFormat="1" ht="13.8" x14ac:dyDescent="0.25">
      <c r="A32" s="7">
        <v>36</v>
      </c>
      <c r="B32" s="39" t="s">
        <v>42</v>
      </c>
      <c r="C32" s="7">
        <v>36</v>
      </c>
      <c r="D32" s="43"/>
      <c r="E32" s="6">
        <v>87279</v>
      </c>
      <c r="F32" s="22"/>
      <c r="G32" s="32">
        <v>2.96174E-3</v>
      </c>
      <c r="H32" s="22"/>
      <c r="I32" s="6">
        <v>106513</v>
      </c>
      <c r="J32" s="22"/>
      <c r="K32" s="32">
        <v>3.0725100000000001E-3</v>
      </c>
      <c r="L32" s="22"/>
      <c r="M32" s="6"/>
    </row>
    <row r="33" spans="1:13" s="9" customFormat="1" ht="13.8" x14ac:dyDescent="0.25">
      <c r="A33" s="7">
        <v>37</v>
      </c>
      <c r="B33" s="39" t="s">
        <v>43</v>
      </c>
      <c r="C33" s="7">
        <v>37</v>
      </c>
      <c r="D33" s="43"/>
      <c r="E33" s="6">
        <v>328010</v>
      </c>
      <c r="F33" s="22"/>
      <c r="G33" s="32">
        <v>1.113076E-2</v>
      </c>
      <c r="H33" s="22"/>
      <c r="I33" s="6">
        <v>369708</v>
      </c>
      <c r="J33" s="22"/>
      <c r="K33" s="32">
        <v>1.0664730000000001E-2</v>
      </c>
      <c r="L33" s="22"/>
      <c r="M33" s="6"/>
    </row>
    <row r="34" spans="1:13" s="9" customFormat="1" ht="13.8" x14ac:dyDescent="0.25">
      <c r="A34" s="7">
        <v>38</v>
      </c>
      <c r="B34" s="39" t="s">
        <v>44</v>
      </c>
      <c r="C34" s="7">
        <v>38</v>
      </c>
      <c r="D34" s="43"/>
      <c r="E34" s="6">
        <v>406562</v>
      </c>
      <c r="F34" s="22"/>
      <c r="G34" s="32">
        <v>1.3796360000000001E-2</v>
      </c>
      <c r="H34" s="22"/>
      <c r="I34" s="6">
        <v>507979</v>
      </c>
      <c r="J34" s="22"/>
      <c r="K34" s="32">
        <v>1.4653350000000001E-2</v>
      </c>
      <c r="L34" s="22"/>
      <c r="M34" s="6"/>
    </row>
    <row r="35" spans="1:13" s="9" customFormat="1" ht="13.8" x14ac:dyDescent="0.25">
      <c r="A35" s="7">
        <v>39</v>
      </c>
      <c r="B35" s="39" t="s">
        <v>45</v>
      </c>
      <c r="C35" s="7">
        <v>39</v>
      </c>
      <c r="D35" s="6"/>
      <c r="E35" s="6">
        <v>64739</v>
      </c>
      <c r="F35" s="22"/>
      <c r="G35" s="32">
        <v>2.1968700000000001E-3</v>
      </c>
      <c r="H35" s="22"/>
      <c r="I35" s="6">
        <v>80377</v>
      </c>
      <c r="J35" s="22"/>
      <c r="K35" s="32">
        <v>2.3185800000000002E-3</v>
      </c>
      <c r="L35" s="22"/>
      <c r="M35" s="6"/>
    </row>
    <row r="36" spans="1:13" s="9" customFormat="1" ht="13.8" x14ac:dyDescent="0.25">
      <c r="A36" s="7">
        <v>40</v>
      </c>
      <c r="B36" s="39" t="s">
        <v>46</v>
      </c>
      <c r="C36" s="7">
        <v>40</v>
      </c>
      <c r="D36" s="7"/>
      <c r="E36" s="6">
        <v>104723</v>
      </c>
      <c r="F36" s="22"/>
      <c r="G36" s="32">
        <v>3.55369E-3</v>
      </c>
      <c r="H36" s="22"/>
      <c r="I36" s="6">
        <v>128493</v>
      </c>
      <c r="J36" s="22"/>
      <c r="K36" s="32">
        <v>3.7065599999999998E-3</v>
      </c>
      <c r="L36" s="22"/>
      <c r="M36" s="6"/>
    </row>
    <row r="37" spans="1:13" s="9" customFormat="1" ht="13.8" x14ac:dyDescent="0.25">
      <c r="A37" s="7">
        <v>41</v>
      </c>
      <c r="B37" s="39" t="s">
        <v>47</v>
      </c>
      <c r="C37" s="7">
        <v>41</v>
      </c>
      <c r="D37" s="7"/>
      <c r="E37" s="6">
        <v>109899</v>
      </c>
      <c r="F37" s="22"/>
      <c r="G37" s="32">
        <v>3.7293399999999998E-3</v>
      </c>
      <c r="H37" s="22"/>
      <c r="I37" s="6">
        <v>136224</v>
      </c>
      <c r="J37" s="22"/>
      <c r="K37" s="32">
        <v>3.9295700000000003E-3</v>
      </c>
      <c r="L37" s="22"/>
      <c r="M37" s="6"/>
    </row>
    <row r="38" spans="1:13" s="9" customFormat="1" ht="13.8" x14ac:dyDescent="0.25">
      <c r="A38" s="7">
        <v>42</v>
      </c>
      <c r="B38" s="39" t="s">
        <v>48</v>
      </c>
      <c r="C38" s="7">
        <v>42</v>
      </c>
      <c r="D38" s="43"/>
      <c r="E38" s="6">
        <v>269622</v>
      </c>
      <c r="F38" s="22"/>
      <c r="G38" s="32">
        <v>9.1494100000000002E-3</v>
      </c>
      <c r="H38" s="22"/>
      <c r="I38" s="6">
        <v>356074</v>
      </c>
      <c r="J38" s="22"/>
      <c r="K38" s="32">
        <v>1.027144E-2</v>
      </c>
      <c r="L38" s="22"/>
      <c r="M38" s="6"/>
    </row>
    <row r="39" spans="1:13" s="9" customFormat="1" ht="13.8" x14ac:dyDescent="0.25">
      <c r="A39" s="7">
        <v>43</v>
      </c>
      <c r="B39" s="39" t="s">
        <v>49</v>
      </c>
      <c r="C39" s="7">
        <v>43</v>
      </c>
      <c r="D39" s="43"/>
      <c r="E39" s="6">
        <v>27413</v>
      </c>
      <c r="F39" s="22"/>
      <c r="G39" s="32">
        <v>9.3024000000000004E-4</v>
      </c>
      <c r="H39" s="22"/>
      <c r="I39" s="6">
        <v>32000</v>
      </c>
      <c r="J39" s="22"/>
      <c r="K39" s="32">
        <v>9.2307999999999995E-4</v>
      </c>
      <c r="L39" s="22"/>
      <c r="M39" s="6"/>
    </row>
    <row r="40" spans="1:13" s="9" customFormat="1" ht="13.8" x14ac:dyDescent="0.25">
      <c r="A40" s="7">
        <v>45</v>
      </c>
      <c r="B40" s="39" t="s">
        <v>50</v>
      </c>
      <c r="C40" s="7">
        <v>45</v>
      </c>
      <c r="D40" s="43"/>
      <c r="E40" s="6">
        <v>66288</v>
      </c>
      <c r="F40" s="22"/>
      <c r="G40" s="32">
        <v>2.2494300000000002E-3</v>
      </c>
      <c r="H40" s="22"/>
      <c r="I40" s="6">
        <v>73970</v>
      </c>
      <c r="J40" s="22"/>
      <c r="K40" s="32">
        <v>2.1337700000000001E-3</v>
      </c>
      <c r="L40" s="22"/>
      <c r="M40" s="6"/>
    </row>
    <row r="41" spans="1:13" s="9" customFormat="1" ht="13.8" x14ac:dyDescent="0.25">
      <c r="A41" s="7">
        <v>46</v>
      </c>
      <c r="B41" s="39" t="s">
        <v>51</v>
      </c>
      <c r="C41" s="7">
        <v>46</v>
      </c>
      <c r="D41" s="43"/>
      <c r="E41" s="6">
        <v>161787</v>
      </c>
      <c r="F41" s="22"/>
      <c r="G41" s="32">
        <v>5.4901100000000003E-3</v>
      </c>
      <c r="H41" s="22"/>
      <c r="I41" s="6">
        <v>190887</v>
      </c>
      <c r="J41" s="22"/>
      <c r="K41" s="32">
        <v>5.5063999999999998E-3</v>
      </c>
      <c r="L41" s="22"/>
      <c r="M41" s="6"/>
    </row>
    <row r="42" spans="1:13" s="9" customFormat="1" ht="13.8" x14ac:dyDescent="0.25">
      <c r="A42" s="7">
        <v>47</v>
      </c>
      <c r="B42" s="39" t="s">
        <v>52</v>
      </c>
      <c r="C42" s="7">
        <v>47</v>
      </c>
      <c r="D42" s="43"/>
      <c r="E42" s="6">
        <v>108012</v>
      </c>
      <c r="F42" s="6"/>
      <c r="G42" s="32">
        <v>3.6652999999999998E-3</v>
      </c>
      <c r="H42" s="6"/>
      <c r="I42" s="6">
        <v>140042</v>
      </c>
      <c r="J42" s="6"/>
      <c r="K42" s="32">
        <v>4.0397000000000002E-3</v>
      </c>
      <c r="L42" s="6"/>
      <c r="M42" s="6"/>
    </row>
    <row r="43" spans="1:13" s="9" customFormat="1" ht="13.8" x14ac:dyDescent="0.25">
      <c r="A43" s="7">
        <v>48</v>
      </c>
      <c r="B43" s="39" t="s">
        <v>53</v>
      </c>
      <c r="C43" s="7">
        <v>48</v>
      </c>
      <c r="D43" s="7"/>
      <c r="E43" s="6">
        <v>1139204</v>
      </c>
      <c r="F43" s="6"/>
      <c r="G43" s="32">
        <v>3.8657980000000002E-2</v>
      </c>
      <c r="H43" s="6"/>
      <c r="I43" s="6">
        <v>1312009</v>
      </c>
      <c r="J43" s="6"/>
      <c r="K43" s="32">
        <v>3.7846699999999997E-2</v>
      </c>
      <c r="L43" s="6"/>
      <c r="M43" s="6"/>
    </row>
    <row r="44" spans="1:13" s="9" customFormat="1" ht="13.8" x14ac:dyDescent="0.25">
      <c r="A44" s="7">
        <v>49</v>
      </c>
      <c r="B44" s="39" t="s">
        <v>54</v>
      </c>
      <c r="C44" s="7">
        <v>49</v>
      </c>
      <c r="D44" s="7"/>
      <c r="E44" s="6">
        <v>1089420</v>
      </c>
      <c r="F44" s="24"/>
      <c r="G44" s="32">
        <v>3.6968599999999997E-2</v>
      </c>
      <c r="H44" s="24"/>
      <c r="I44" s="6">
        <v>1289653</v>
      </c>
      <c r="J44" s="24"/>
      <c r="K44" s="32">
        <v>3.7201810000000002E-2</v>
      </c>
      <c r="L44" s="24"/>
      <c r="M44" s="6"/>
    </row>
    <row r="45" spans="1:13" s="9" customFormat="1" ht="13.8" x14ac:dyDescent="0.25">
      <c r="A45" s="7">
        <v>50</v>
      </c>
      <c r="B45" s="39" t="s">
        <v>103</v>
      </c>
      <c r="C45" s="7">
        <v>50</v>
      </c>
      <c r="D45" s="7"/>
      <c r="E45" s="6">
        <v>10089</v>
      </c>
      <c r="F45" s="6"/>
      <c r="G45" s="32">
        <v>3.4236E-4</v>
      </c>
      <c r="H45" s="6"/>
      <c r="I45" s="6">
        <v>11435</v>
      </c>
      <c r="J45" s="6"/>
      <c r="K45" s="32">
        <v>3.2986000000000002E-4</v>
      </c>
      <c r="L45" s="6"/>
      <c r="M45" s="6"/>
    </row>
    <row r="46" spans="1:13" s="9" customFormat="1" ht="13.8" x14ac:dyDescent="0.25">
      <c r="A46" s="7">
        <v>52</v>
      </c>
      <c r="B46" s="39" t="s">
        <v>55</v>
      </c>
      <c r="C46" s="7">
        <v>52</v>
      </c>
      <c r="D46" s="7"/>
      <c r="E46" s="6">
        <v>13165</v>
      </c>
      <c r="F46" s="6"/>
      <c r="G46" s="32">
        <v>4.4674E-4</v>
      </c>
      <c r="H46" s="6"/>
      <c r="I46" s="6">
        <v>13596</v>
      </c>
      <c r="J46" s="6"/>
      <c r="K46" s="32">
        <v>3.9219999999999999E-4</v>
      </c>
      <c r="L46" s="6"/>
      <c r="M46" s="6"/>
    </row>
    <row r="47" spans="1:13" s="9" customFormat="1" ht="13.8" x14ac:dyDescent="0.25">
      <c r="A47" s="7">
        <v>54</v>
      </c>
      <c r="B47" s="39" t="s">
        <v>56</v>
      </c>
      <c r="C47" s="7">
        <v>54</v>
      </c>
      <c r="D47" s="7"/>
      <c r="E47" s="6">
        <v>67025</v>
      </c>
      <c r="F47" s="6"/>
      <c r="G47" s="32">
        <v>2.27444E-3</v>
      </c>
      <c r="H47" s="6"/>
      <c r="I47" s="6">
        <v>85277</v>
      </c>
      <c r="J47" s="6"/>
      <c r="K47" s="32">
        <v>2.4599299999999999E-3</v>
      </c>
      <c r="L47" s="6"/>
      <c r="M47" s="6"/>
    </row>
    <row r="48" spans="1:13" s="17" customFormat="1" ht="13.8" x14ac:dyDescent="0.25">
      <c r="A48" s="7">
        <v>55</v>
      </c>
      <c r="B48" s="39" t="s">
        <v>83</v>
      </c>
      <c r="C48" s="7">
        <v>55</v>
      </c>
      <c r="D48" s="7"/>
      <c r="E48" s="6">
        <v>161935</v>
      </c>
      <c r="F48" s="6"/>
      <c r="G48" s="32">
        <v>5.4951399999999999E-3</v>
      </c>
      <c r="H48" s="6"/>
      <c r="I48" s="6">
        <v>203966</v>
      </c>
      <c r="J48" s="6"/>
      <c r="K48" s="32">
        <v>5.8836799999999996E-3</v>
      </c>
      <c r="L48" s="6"/>
      <c r="M48" s="6"/>
    </row>
    <row r="49" spans="1:13" s="17" customFormat="1" ht="13.8" x14ac:dyDescent="0.25">
      <c r="A49" s="7">
        <v>56</v>
      </c>
      <c r="B49" s="39" t="s">
        <v>57</v>
      </c>
      <c r="C49" s="7">
        <v>56</v>
      </c>
      <c r="D49" s="7"/>
      <c r="E49" s="6">
        <v>108558</v>
      </c>
      <c r="F49" s="6"/>
      <c r="G49" s="32">
        <v>3.6838299999999999E-3</v>
      </c>
      <c r="H49" s="6"/>
      <c r="I49" s="6">
        <v>136799</v>
      </c>
      <c r="J49" s="6"/>
      <c r="K49" s="32">
        <v>3.9461499999999998E-3</v>
      </c>
      <c r="L49" s="6"/>
      <c r="M49" s="6"/>
    </row>
    <row r="50" spans="1:13" s="17" customFormat="1" ht="13.8" x14ac:dyDescent="0.25">
      <c r="A50" s="7">
        <v>57</v>
      </c>
      <c r="B50" s="39" t="s">
        <v>58</v>
      </c>
      <c r="C50" s="7">
        <v>57</v>
      </c>
      <c r="D50" s="7"/>
      <c r="E50" s="6">
        <v>166129</v>
      </c>
      <c r="F50" s="6"/>
      <c r="G50" s="32">
        <v>5.6374600000000004E-3</v>
      </c>
      <c r="H50" s="6"/>
      <c r="I50" s="6">
        <v>201211</v>
      </c>
      <c r="J50" s="6"/>
      <c r="K50" s="32">
        <v>5.8042099999999998E-3</v>
      </c>
      <c r="L50" s="6"/>
      <c r="M50" s="6"/>
    </row>
    <row r="51" spans="1:13" s="17" customFormat="1" ht="13.8" x14ac:dyDescent="0.25">
      <c r="A51" s="7">
        <v>58</v>
      </c>
      <c r="B51" s="39" t="s">
        <v>59</v>
      </c>
      <c r="C51" s="7">
        <v>58</v>
      </c>
      <c r="D51" s="45"/>
      <c r="E51" s="6">
        <v>12017</v>
      </c>
      <c r="F51" s="6"/>
      <c r="G51" s="32">
        <v>4.0779E-4</v>
      </c>
      <c r="H51" s="6"/>
      <c r="I51" s="6">
        <v>15163</v>
      </c>
      <c r="J51" s="6"/>
      <c r="K51" s="32">
        <v>4.3740000000000001E-4</v>
      </c>
      <c r="L51" s="6"/>
      <c r="M51" s="6"/>
    </row>
    <row r="52" spans="1:13" s="17" customFormat="1" ht="13.8" x14ac:dyDescent="0.25">
      <c r="A52" s="7">
        <v>59</v>
      </c>
      <c r="B52" s="39" t="s">
        <v>60</v>
      </c>
      <c r="C52" s="7">
        <v>59</v>
      </c>
      <c r="D52" s="7"/>
      <c r="E52" s="6">
        <v>50979</v>
      </c>
      <c r="F52" s="6"/>
      <c r="G52" s="32">
        <v>1.72993E-3</v>
      </c>
      <c r="H52" s="6"/>
      <c r="I52" s="6">
        <v>61866</v>
      </c>
      <c r="J52" s="6"/>
      <c r="K52" s="32">
        <v>1.7846100000000001E-3</v>
      </c>
      <c r="L52" s="6"/>
      <c r="M52" s="6"/>
    </row>
    <row r="53" spans="1:13" s="17" customFormat="1" ht="13.8" x14ac:dyDescent="0.25">
      <c r="A53" s="7">
        <v>60</v>
      </c>
      <c r="B53" s="39" t="s">
        <v>61</v>
      </c>
      <c r="C53" s="7">
        <v>60</v>
      </c>
      <c r="D53" s="6"/>
      <c r="E53" s="6">
        <v>118433</v>
      </c>
      <c r="F53" s="22"/>
      <c r="G53" s="32">
        <v>4.0189300000000004E-3</v>
      </c>
      <c r="H53" s="22"/>
      <c r="I53" s="6">
        <v>110895</v>
      </c>
      <c r="J53" s="22"/>
      <c r="K53" s="32">
        <v>3.1989200000000001E-3</v>
      </c>
      <c r="L53" s="22"/>
      <c r="M53" s="6"/>
    </row>
    <row r="54" spans="1:13" s="9" customFormat="1" ht="13.8" x14ac:dyDescent="0.25">
      <c r="A54" s="7">
        <v>61</v>
      </c>
      <c r="B54" s="39" t="s">
        <v>62</v>
      </c>
      <c r="C54" s="7">
        <v>61</v>
      </c>
      <c r="D54" s="7"/>
      <c r="E54" s="6">
        <v>197578</v>
      </c>
      <c r="F54" s="6"/>
      <c r="G54" s="32">
        <v>6.7046500000000004E-3</v>
      </c>
      <c r="H54" s="6"/>
      <c r="I54" s="6">
        <v>235800</v>
      </c>
      <c r="J54" s="6"/>
      <c r="K54" s="32">
        <v>6.8019700000000001E-3</v>
      </c>
      <c r="L54" s="6"/>
      <c r="M54" s="6"/>
    </row>
    <row r="55" spans="1:13" s="17" customFormat="1" ht="13.8" x14ac:dyDescent="0.25">
      <c r="A55" s="7">
        <v>62</v>
      </c>
      <c r="B55" s="39" t="s">
        <v>63</v>
      </c>
      <c r="C55" s="7">
        <v>62</v>
      </c>
      <c r="D55" s="20"/>
      <c r="E55" s="6">
        <v>38057</v>
      </c>
      <c r="F55" s="6"/>
      <c r="G55" s="32">
        <v>1.2914300000000001E-3</v>
      </c>
      <c r="H55" s="6"/>
      <c r="I55" s="6">
        <v>51657</v>
      </c>
      <c r="J55" s="6"/>
      <c r="K55" s="32">
        <v>1.4901199999999999E-3</v>
      </c>
      <c r="L55" s="6"/>
      <c r="M55" s="6"/>
    </row>
    <row r="56" spans="1:13" s="17" customFormat="1" ht="13.8" x14ac:dyDescent="0.25">
      <c r="A56" s="7">
        <v>63</v>
      </c>
      <c r="B56" s="39" t="s">
        <v>64</v>
      </c>
      <c r="C56" s="7">
        <v>63</v>
      </c>
      <c r="D56" s="20"/>
      <c r="E56" s="6">
        <v>392012</v>
      </c>
      <c r="F56" s="6"/>
      <c r="G56" s="32">
        <v>1.3302619999999999E-2</v>
      </c>
      <c r="H56" s="6"/>
      <c r="I56" s="6">
        <v>451327</v>
      </c>
      <c r="J56" s="6"/>
      <c r="K56" s="32">
        <v>1.301915E-2</v>
      </c>
      <c r="L56" s="6"/>
      <c r="M56" s="6"/>
    </row>
    <row r="57" spans="1:13" s="17" customFormat="1" ht="13.8" x14ac:dyDescent="0.25">
      <c r="A57" s="7">
        <v>65</v>
      </c>
      <c r="B57" s="39" t="s">
        <v>65</v>
      </c>
      <c r="C57" s="7">
        <v>65</v>
      </c>
      <c r="D57" s="20"/>
      <c r="E57" s="6">
        <v>13469</v>
      </c>
      <c r="F57" s="6"/>
      <c r="G57" s="32">
        <v>4.5706000000000002E-4</v>
      </c>
      <c r="H57" s="6"/>
      <c r="I57" s="6">
        <v>16825</v>
      </c>
      <c r="J57" s="6"/>
      <c r="K57" s="32">
        <v>4.8534000000000001E-4</v>
      </c>
      <c r="L57" s="6"/>
      <c r="M57" s="6"/>
    </row>
    <row r="58" spans="1:13" s="17" customFormat="1" ht="13.8" x14ac:dyDescent="0.25">
      <c r="A58" s="7">
        <v>66</v>
      </c>
      <c r="B58" s="39" t="s">
        <v>66</v>
      </c>
      <c r="C58" s="7">
        <v>66</v>
      </c>
      <c r="D58" s="46"/>
      <c r="E58" s="6">
        <v>145105</v>
      </c>
      <c r="F58" s="6"/>
      <c r="G58" s="32">
        <v>4.9240200000000003E-3</v>
      </c>
      <c r="H58" s="6"/>
      <c r="I58" s="6">
        <v>151882</v>
      </c>
      <c r="J58" s="6"/>
      <c r="K58" s="32">
        <v>4.3812399999999998E-3</v>
      </c>
      <c r="L58" s="6"/>
      <c r="M58" s="6"/>
    </row>
    <row r="59" spans="1:13" s="17" customFormat="1" ht="13.8" x14ac:dyDescent="0.25">
      <c r="A59" s="7">
        <v>67</v>
      </c>
      <c r="B59" s="39" t="s">
        <v>67</v>
      </c>
      <c r="C59" s="7">
        <v>67</v>
      </c>
      <c r="D59" s="46"/>
      <c r="E59" s="6">
        <v>320736</v>
      </c>
      <c r="F59" s="6"/>
      <c r="G59" s="32">
        <v>1.088392E-2</v>
      </c>
      <c r="H59" s="6"/>
      <c r="I59" s="6">
        <v>361008</v>
      </c>
      <c r="J59" s="6"/>
      <c r="K59" s="32">
        <v>1.0413769999999999E-2</v>
      </c>
      <c r="L59" s="6"/>
      <c r="M59" s="6"/>
    </row>
    <row r="60" spans="1:13" s="17" customFormat="1" ht="13.8" x14ac:dyDescent="0.25">
      <c r="A60" s="7">
        <v>69</v>
      </c>
      <c r="B60" s="39" t="s">
        <v>68</v>
      </c>
      <c r="C60" s="7">
        <v>69</v>
      </c>
      <c r="D60" s="20"/>
      <c r="E60" s="6">
        <v>58355</v>
      </c>
      <c r="F60" s="6"/>
      <c r="G60" s="32">
        <v>1.9802299999999999E-3</v>
      </c>
      <c r="H60" s="6"/>
      <c r="I60" s="6">
        <v>59608</v>
      </c>
      <c r="J60" s="6"/>
      <c r="K60" s="32">
        <v>1.7194700000000001E-3</v>
      </c>
      <c r="L60" s="6"/>
      <c r="M60" s="6"/>
    </row>
    <row r="61" spans="1:13" s="17" customFormat="1" ht="13.8" x14ac:dyDescent="0.25">
      <c r="A61" s="7">
        <v>70</v>
      </c>
      <c r="B61" s="39" t="s">
        <v>318</v>
      </c>
      <c r="C61" s="7">
        <v>70</v>
      </c>
      <c r="D61" s="20"/>
      <c r="E61" s="6">
        <v>421285</v>
      </c>
      <c r="F61" s="6"/>
      <c r="G61" s="32">
        <v>1.429597E-2</v>
      </c>
      <c r="H61" s="6"/>
      <c r="I61" s="6">
        <v>480869</v>
      </c>
      <c r="J61" s="6"/>
      <c r="K61" s="32">
        <v>1.3871329999999999E-2</v>
      </c>
      <c r="L61" s="6"/>
      <c r="M61" s="6"/>
    </row>
    <row r="62" spans="1:13" s="9" customFormat="1" ht="13.8" x14ac:dyDescent="0.25">
      <c r="A62" s="7">
        <v>72</v>
      </c>
      <c r="B62" s="39" t="s">
        <v>69</v>
      </c>
      <c r="C62" s="7">
        <v>72</v>
      </c>
      <c r="D62" s="7"/>
      <c r="E62" s="6">
        <v>52593</v>
      </c>
      <c r="F62" s="6"/>
      <c r="G62" s="32">
        <v>1.7847E-3</v>
      </c>
      <c r="H62" s="6"/>
      <c r="I62" s="6">
        <v>68340</v>
      </c>
      <c r="J62" s="6"/>
      <c r="K62" s="32">
        <v>1.9713600000000001E-3</v>
      </c>
      <c r="L62" s="6"/>
      <c r="M62" s="6"/>
    </row>
    <row r="63" spans="1:13" s="17" customFormat="1" ht="13.8" x14ac:dyDescent="0.25">
      <c r="A63" s="7">
        <v>73</v>
      </c>
      <c r="B63" s="39" t="s">
        <v>70</v>
      </c>
      <c r="C63" s="7">
        <v>73</v>
      </c>
      <c r="D63" s="46"/>
      <c r="E63" s="6">
        <v>461892</v>
      </c>
      <c r="F63" s="6"/>
      <c r="G63" s="32">
        <v>1.5673940000000001E-2</v>
      </c>
      <c r="H63" s="6"/>
      <c r="I63" s="6">
        <v>475274</v>
      </c>
      <c r="J63" s="6"/>
      <c r="K63" s="32">
        <v>1.370993E-2</v>
      </c>
      <c r="L63" s="6"/>
      <c r="M63" s="6"/>
    </row>
    <row r="64" spans="1:13" s="17" customFormat="1" ht="13.8" x14ac:dyDescent="0.25">
      <c r="A64" s="7">
        <v>76</v>
      </c>
      <c r="B64" s="39" t="s">
        <v>71</v>
      </c>
      <c r="C64" s="7">
        <v>76</v>
      </c>
      <c r="D64" s="20"/>
      <c r="E64" s="6">
        <v>21695</v>
      </c>
      <c r="F64" s="6"/>
      <c r="G64" s="32">
        <v>7.3620000000000001E-4</v>
      </c>
      <c r="H64" s="6"/>
      <c r="I64" s="6">
        <v>23594</v>
      </c>
      <c r="J64" s="6"/>
      <c r="K64" s="32">
        <v>6.8059999999999996E-4</v>
      </c>
      <c r="L64" s="6"/>
      <c r="M64" s="6"/>
    </row>
    <row r="65" spans="1:13" s="17" customFormat="1" ht="13.8" x14ac:dyDescent="0.25">
      <c r="A65" s="7">
        <v>79</v>
      </c>
      <c r="B65" s="39" t="s">
        <v>72</v>
      </c>
      <c r="C65" s="7">
        <v>79</v>
      </c>
      <c r="D65" s="20"/>
      <c r="E65" s="6">
        <v>10709</v>
      </c>
      <c r="F65" s="6"/>
      <c r="G65" s="32">
        <v>3.634E-4</v>
      </c>
      <c r="H65" s="6"/>
      <c r="I65" s="6">
        <v>13406</v>
      </c>
      <c r="J65" s="6"/>
      <c r="K65" s="32">
        <v>3.8671000000000002E-4</v>
      </c>
      <c r="L65" s="6"/>
      <c r="M65" s="6"/>
    </row>
    <row r="66" spans="1:13" s="9" customFormat="1" ht="13.8" x14ac:dyDescent="0.25">
      <c r="A66" s="7">
        <v>80</v>
      </c>
      <c r="B66" s="39" t="s">
        <v>73</v>
      </c>
      <c r="C66" s="7">
        <v>80</v>
      </c>
      <c r="D66" s="7"/>
      <c r="E66" s="6">
        <v>144781</v>
      </c>
      <c r="F66" s="6"/>
      <c r="G66" s="32">
        <v>4.9130299999999997E-3</v>
      </c>
      <c r="H66" s="6"/>
      <c r="I66" s="6">
        <v>177376</v>
      </c>
      <c r="J66" s="6"/>
      <c r="K66" s="32">
        <v>5.1166500000000004E-3</v>
      </c>
      <c r="L66" s="6"/>
      <c r="M66" s="6"/>
    </row>
    <row r="67" spans="1:13" s="9" customFormat="1" ht="13.8" x14ac:dyDescent="0.25">
      <c r="A67" s="7">
        <v>81</v>
      </c>
      <c r="B67" s="39" t="s">
        <v>74</v>
      </c>
      <c r="C67" s="7">
        <v>81</v>
      </c>
      <c r="D67" s="7"/>
      <c r="E67" s="6">
        <v>124822</v>
      </c>
      <c r="F67" s="6"/>
      <c r="G67" s="32">
        <v>4.23574E-3</v>
      </c>
      <c r="H67" s="6"/>
      <c r="I67" s="6">
        <v>135344</v>
      </c>
      <c r="J67" s="6"/>
      <c r="K67" s="32">
        <v>3.9041800000000002E-3</v>
      </c>
      <c r="L67" s="6"/>
      <c r="M67" s="6"/>
    </row>
    <row r="68" spans="1:13" s="9" customFormat="1" ht="13.8" x14ac:dyDescent="0.25">
      <c r="A68" s="7">
        <v>82</v>
      </c>
      <c r="B68" s="39" t="s">
        <v>75</v>
      </c>
      <c r="C68" s="7">
        <v>82</v>
      </c>
      <c r="D68" s="7"/>
      <c r="E68" s="6">
        <v>109666</v>
      </c>
      <c r="F68" s="6"/>
      <c r="G68" s="32">
        <v>3.72143E-3</v>
      </c>
      <c r="H68" s="6"/>
      <c r="I68" s="6">
        <v>126639</v>
      </c>
      <c r="J68" s="6"/>
      <c r="K68" s="32">
        <v>3.65308E-3</v>
      </c>
      <c r="L68" s="6"/>
      <c r="M68" s="6"/>
    </row>
    <row r="69" spans="1:13" s="9" customFormat="1" ht="13.8" x14ac:dyDescent="0.25">
      <c r="A69" s="7">
        <v>83</v>
      </c>
      <c r="B69" s="39" t="s">
        <v>76</v>
      </c>
      <c r="C69" s="7">
        <v>83</v>
      </c>
      <c r="D69" s="7"/>
      <c r="E69" s="6">
        <v>859767</v>
      </c>
      <c r="F69" s="6"/>
      <c r="G69" s="32">
        <v>2.9175510000000002E-2</v>
      </c>
      <c r="H69" s="6"/>
      <c r="I69" s="6">
        <v>959453</v>
      </c>
      <c r="J69" s="6"/>
      <c r="K69" s="32">
        <v>2.7676739999999998E-2</v>
      </c>
      <c r="L69" s="6"/>
      <c r="M69" s="6"/>
    </row>
    <row r="70" spans="1:13" s="9" customFormat="1" ht="13.8" x14ac:dyDescent="0.25">
      <c r="A70" s="7">
        <v>84</v>
      </c>
      <c r="B70" s="39" t="s">
        <v>77</v>
      </c>
      <c r="C70" s="7">
        <v>84</v>
      </c>
      <c r="D70" s="7"/>
      <c r="E70" s="6">
        <v>116963</v>
      </c>
      <c r="F70" s="6"/>
      <c r="G70" s="32">
        <v>3.96905E-3</v>
      </c>
      <c r="H70" s="6"/>
      <c r="I70" s="6">
        <v>138759</v>
      </c>
      <c r="J70" s="6"/>
      <c r="K70" s="32">
        <v>4.0026899999999997E-3</v>
      </c>
      <c r="L70" s="6"/>
      <c r="M70" s="6"/>
    </row>
    <row r="71" spans="1:13" s="9" customFormat="1" ht="13.8" x14ac:dyDescent="0.25">
      <c r="A71" s="7">
        <v>86</v>
      </c>
      <c r="B71" s="39" t="s">
        <v>78</v>
      </c>
      <c r="C71" s="7">
        <v>86</v>
      </c>
      <c r="D71" s="7"/>
      <c r="E71" s="6">
        <v>38232</v>
      </c>
      <c r="F71" s="6"/>
      <c r="G71" s="32">
        <v>1.2973699999999999E-3</v>
      </c>
      <c r="H71" s="6"/>
      <c r="I71" s="6">
        <v>43066</v>
      </c>
      <c r="J71" s="6"/>
      <c r="K71" s="32">
        <v>1.2423E-3</v>
      </c>
      <c r="L71" s="6"/>
      <c r="M71" s="6"/>
    </row>
    <row r="72" spans="1:13" s="9" customFormat="1" ht="13.8" x14ac:dyDescent="0.25">
      <c r="A72" s="7">
        <v>87</v>
      </c>
      <c r="B72" s="39" t="s">
        <v>79</v>
      </c>
      <c r="C72" s="7">
        <v>87</v>
      </c>
      <c r="D72" s="7"/>
      <c r="E72" s="6">
        <v>233425</v>
      </c>
      <c r="F72" s="6"/>
      <c r="G72" s="32">
        <v>7.9210900000000004E-3</v>
      </c>
      <c r="H72" s="6"/>
      <c r="I72" s="6">
        <v>287138</v>
      </c>
      <c r="J72" s="6"/>
      <c r="K72" s="32">
        <v>8.2828899999999994E-3</v>
      </c>
      <c r="L72" s="6"/>
      <c r="M72" s="6"/>
    </row>
    <row r="73" spans="1:13" s="9" customFormat="1" ht="13.8" x14ac:dyDescent="0.25">
      <c r="A73" s="7">
        <v>88</v>
      </c>
      <c r="B73" s="39" t="s">
        <v>80</v>
      </c>
      <c r="C73" s="7">
        <v>88</v>
      </c>
      <c r="D73" s="7"/>
      <c r="E73" s="6">
        <v>2192</v>
      </c>
      <c r="F73" s="6"/>
      <c r="G73" s="32">
        <v>7.4380000000000003E-5</v>
      </c>
      <c r="H73" s="6"/>
      <c r="I73" s="6">
        <v>2100</v>
      </c>
      <c r="J73" s="6"/>
      <c r="K73" s="32">
        <v>6.0579999999999999E-5</v>
      </c>
      <c r="L73" s="6"/>
      <c r="M73" s="6"/>
    </row>
    <row r="74" spans="1:13" s="9" customFormat="1" ht="13.8" x14ac:dyDescent="0.25">
      <c r="A74" s="7">
        <v>89</v>
      </c>
      <c r="B74" s="39" t="s">
        <v>81</v>
      </c>
      <c r="C74" s="7">
        <v>89</v>
      </c>
      <c r="D74" s="7"/>
      <c r="E74" s="6">
        <v>16136</v>
      </c>
      <c r="F74" s="6"/>
      <c r="G74" s="32">
        <v>5.4756E-4</v>
      </c>
      <c r="H74" s="6"/>
      <c r="I74" s="6">
        <v>19294</v>
      </c>
      <c r="J74" s="6"/>
      <c r="K74" s="32">
        <v>5.5656E-4</v>
      </c>
      <c r="L74" s="6"/>
      <c r="M74" s="6"/>
    </row>
    <row r="75" spans="1:13" s="9" customFormat="1" ht="13.8" x14ac:dyDescent="0.25">
      <c r="A75" s="7">
        <v>90</v>
      </c>
      <c r="B75" s="39" t="s">
        <v>82</v>
      </c>
      <c r="C75" s="7">
        <v>90</v>
      </c>
      <c r="D75" s="7"/>
      <c r="E75" s="6">
        <v>65975</v>
      </c>
      <c r="F75" s="6"/>
      <c r="G75" s="32">
        <v>2.2388099999999999E-3</v>
      </c>
      <c r="H75" s="6"/>
      <c r="I75" s="6">
        <v>80276</v>
      </c>
      <c r="J75" s="6"/>
      <c r="K75" s="32">
        <v>2.3156700000000001E-3</v>
      </c>
      <c r="L75" s="6"/>
      <c r="M75" s="6"/>
    </row>
    <row r="76" spans="1:13" s="9" customFormat="1" ht="13.8" x14ac:dyDescent="0.25">
      <c r="A76" s="7">
        <v>93</v>
      </c>
      <c r="B76" s="39" t="s">
        <v>84</v>
      </c>
      <c r="C76" s="7">
        <v>93</v>
      </c>
      <c r="D76" s="7"/>
      <c r="E76" s="6">
        <v>53387</v>
      </c>
      <c r="F76" s="6"/>
      <c r="G76" s="32">
        <v>1.8116499999999999E-3</v>
      </c>
      <c r="H76" s="6"/>
      <c r="I76" s="6">
        <v>68861</v>
      </c>
      <c r="J76" s="6"/>
      <c r="K76" s="32">
        <v>1.9863900000000002E-3</v>
      </c>
      <c r="L76" s="6"/>
      <c r="M76" s="6"/>
    </row>
    <row r="77" spans="1:13" s="9" customFormat="1" ht="13.8" x14ac:dyDescent="0.25">
      <c r="A77" s="7">
        <v>95</v>
      </c>
      <c r="B77" s="39" t="s">
        <v>85</v>
      </c>
      <c r="C77" s="7">
        <v>95</v>
      </c>
      <c r="D77" s="7"/>
      <c r="E77" s="6">
        <v>47193</v>
      </c>
      <c r="F77" s="6"/>
      <c r="G77" s="32">
        <v>1.6014600000000001E-3</v>
      </c>
      <c r="H77" s="6"/>
      <c r="I77" s="6">
        <v>62733</v>
      </c>
      <c r="J77" s="6"/>
      <c r="K77" s="32">
        <v>1.8096200000000001E-3</v>
      </c>
      <c r="L77" s="6"/>
      <c r="M77" s="6"/>
    </row>
    <row r="78" spans="1:13" s="9" customFormat="1" ht="13.8" x14ac:dyDescent="0.25">
      <c r="A78" s="7">
        <v>96</v>
      </c>
      <c r="B78" s="39" t="s">
        <v>86</v>
      </c>
      <c r="C78" s="7">
        <v>96</v>
      </c>
      <c r="D78" s="7"/>
      <c r="E78" s="6">
        <v>144747</v>
      </c>
      <c r="F78" s="6"/>
      <c r="G78" s="32">
        <v>4.9118699999999996E-3</v>
      </c>
      <c r="H78" s="6"/>
      <c r="I78" s="6">
        <v>172953</v>
      </c>
      <c r="J78" s="6"/>
      <c r="K78" s="32">
        <v>4.98907E-3</v>
      </c>
      <c r="L78" s="6"/>
      <c r="M78" s="6"/>
    </row>
    <row r="79" spans="1:13" s="9" customFormat="1" ht="13.8" x14ac:dyDescent="0.25">
      <c r="A79" s="7">
        <v>97</v>
      </c>
      <c r="B79" s="39" t="s">
        <v>87</v>
      </c>
      <c r="C79" s="7">
        <v>97</v>
      </c>
      <c r="D79" s="7"/>
      <c r="E79" s="6">
        <v>12500</v>
      </c>
      <c r="F79" s="6"/>
      <c r="G79" s="32">
        <v>4.2418000000000002E-4</v>
      </c>
      <c r="H79" s="6"/>
      <c r="I79" s="6">
        <v>19422</v>
      </c>
      <c r="J79" s="6"/>
      <c r="K79" s="32">
        <v>5.6024999999999998E-4</v>
      </c>
      <c r="L79" s="6"/>
      <c r="M79" s="6"/>
    </row>
    <row r="80" spans="1:13" s="9" customFormat="1" ht="13.8" x14ac:dyDescent="0.25">
      <c r="A80" s="7">
        <v>98</v>
      </c>
      <c r="B80" s="39" t="s">
        <v>88</v>
      </c>
      <c r="C80" s="7">
        <v>98</v>
      </c>
      <c r="D80" s="7"/>
      <c r="E80" s="6">
        <v>5815</v>
      </c>
      <c r="F80" s="6"/>
      <c r="G80" s="32">
        <v>1.9733000000000001E-4</v>
      </c>
      <c r="H80" s="6"/>
      <c r="I80" s="6">
        <v>7152</v>
      </c>
      <c r="J80" s="6"/>
      <c r="K80" s="32">
        <v>2.0630999999999999E-4</v>
      </c>
      <c r="L80" s="6"/>
      <c r="M80" s="6"/>
    </row>
    <row r="81" spans="1:13" s="9" customFormat="1" ht="13.8" x14ac:dyDescent="0.25">
      <c r="A81" s="7">
        <v>100</v>
      </c>
      <c r="B81" s="39" t="s">
        <v>89</v>
      </c>
      <c r="C81" s="7">
        <v>100</v>
      </c>
      <c r="D81" s="7"/>
      <c r="E81" s="6">
        <v>77021</v>
      </c>
      <c r="F81" s="6"/>
      <c r="G81" s="32">
        <v>2.6136499999999999E-3</v>
      </c>
      <c r="H81" s="6"/>
      <c r="I81" s="6">
        <v>86445</v>
      </c>
      <c r="J81" s="6"/>
      <c r="K81" s="32">
        <v>2.4936200000000002E-3</v>
      </c>
      <c r="L81" s="6"/>
      <c r="M81" s="6"/>
    </row>
    <row r="82" spans="1:13" s="9" customFormat="1" ht="13.8" x14ac:dyDescent="0.25">
      <c r="A82" s="7">
        <v>101</v>
      </c>
      <c r="B82" s="39" t="s">
        <v>90</v>
      </c>
      <c r="C82" s="7">
        <v>101</v>
      </c>
      <c r="D82" s="7"/>
      <c r="E82" s="6">
        <v>134652</v>
      </c>
      <c r="F82" s="6"/>
      <c r="G82" s="32">
        <v>4.56931E-3</v>
      </c>
      <c r="H82" s="6"/>
      <c r="I82" s="6">
        <v>167562</v>
      </c>
      <c r="J82" s="6"/>
      <c r="K82" s="32">
        <v>4.8335599999999998E-3</v>
      </c>
      <c r="L82" s="6"/>
      <c r="M82" s="6"/>
    </row>
    <row r="83" spans="1:13" s="9" customFormat="1" ht="13.8" x14ac:dyDescent="0.25">
      <c r="A83" s="7">
        <v>102</v>
      </c>
      <c r="B83" s="39" t="s">
        <v>91</v>
      </c>
      <c r="C83" s="7">
        <v>102</v>
      </c>
      <c r="D83" s="7"/>
      <c r="E83" s="6">
        <v>88886</v>
      </c>
      <c r="F83" s="6"/>
      <c r="G83" s="32">
        <v>3.0162800000000001E-3</v>
      </c>
      <c r="H83" s="6"/>
      <c r="I83" s="6">
        <v>116183</v>
      </c>
      <c r="J83" s="6"/>
      <c r="K83" s="32">
        <v>3.3514600000000001E-3</v>
      </c>
      <c r="L83" s="6"/>
      <c r="M83" s="6"/>
    </row>
    <row r="84" spans="1:13" s="9" customFormat="1" ht="13.8" x14ac:dyDescent="0.25">
      <c r="A84" s="7">
        <v>103</v>
      </c>
      <c r="B84" s="39" t="s">
        <v>92</v>
      </c>
      <c r="C84" s="7">
        <v>103</v>
      </c>
      <c r="D84" s="7"/>
      <c r="E84" s="6">
        <v>169394</v>
      </c>
      <c r="F84" s="6"/>
      <c r="G84" s="32">
        <v>5.7482499999999999E-3</v>
      </c>
      <c r="H84" s="6"/>
      <c r="I84" s="6">
        <v>205223</v>
      </c>
      <c r="J84" s="6"/>
      <c r="K84" s="32">
        <v>5.9199400000000003E-3</v>
      </c>
      <c r="L84" s="6"/>
      <c r="M84" s="6"/>
    </row>
    <row r="85" spans="1:13" s="9" customFormat="1" ht="13.8" x14ac:dyDescent="0.25">
      <c r="A85" s="7">
        <v>105</v>
      </c>
      <c r="B85" s="39" t="s">
        <v>93</v>
      </c>
      <c r="C85" s="7">
        <v>105</v>
      </c>
      <c r="D85" s="7"/>
      <c r="E85" s="6">
        <v>22090</v>
      </c>
      <c r="F85" s="6"/>
      <c r="G85" s="32">
        <v>7.4960999999999995E-4</v>
      </c>
      <c r="H85" s="6"/>
      <c r="I85" s="6">
        <v>23378</v>
      </c>
      <c r="J85" s="6"/>
      <c r="K85" s="32">
        <v>6.7436999999999998E-4</v>
      </c>
      <c r="L85" s="6"/>
      <c r="M85" s="6"/>
    </row>
    <row r="86" spans="1:13" s="9" customFormat="1" ht="13.8" x14ac:dyDescent="0.25">
      <c r="A86" s="7">
        <v>106</v>
      </c>
      <c r="B86" s="39" t="s">
        <v>94</v>
      </c>
      <c r="C86" s="7">
        <v>106</v>
      </c>
      <c r="D86" s="7"/>
      <c r="E86" s="6">
        <v>188350</v>
      </c>
      <c r="F86" s="6"/>
      <c r="G86" s="32">
        <v>6.3915100000000004E-3</v>
      </c>
      <c r="H86" s="6"/>
      <c r="I86" s="6">
        <v>242336</v>
      </c>
      <c r="J86" s="6"/>
      <c r="K86" s="32">
        <v>6.9905100000000001E-3</v>
      </c>
      <c r="L86" s="6"/>
      <c r="M86" s="6"/>
    </row>
    <row r="87" spans="1:13" s="9" customFormat="1" ht="13.8" x14ac:dyDescent="0.25">
      <c r="A87" s="7">
        <v>107</v>
      </c>
      <c r="B87" s="39" t="s">
        <v>95</v>
      </c>
      <c r="C87" s="7">
        <v>107</v>
      </c>
      <c r="D87" s="7"/>
      <c r="E87" s="6">
        <v>24959</v>
      </c>
      <c r="F87" s="6"/>
      <c r="G87" s="32">
        <v>8.4696000000000001E-4</v>
      </c>
      <c r="H87" s="6"/>
      <c r="I87" s="6">
        <v>28821</v>
      </c>
      <c r="J87" s="6"/>
      <c r="K87" s="32">
        <v>8.3138000000000005E-4</v>
      </c>
      <c r="L87" s="6"/>
      <c r="M87" s="6"/>
    </row>
    <row r="88" spans="1:13" s="9" customFormat="1" ht="13.8" x14ac:dyDescent="0.25">
      <c r="A88" s="7">
        <v>108</v>
      </c>
      <c r="B88" s="39" t="s">
        <v>96</v>
      </c>
      <c r="C88" s="7">
        <v>108</v>
      </c>
      <c r="D88" s="7"/>
      <c r="E88" s="6">
        <v>121773</v>
      </c>
      <c r="F88" s="6"/>
      <c r="G88" s="32">
        <v>4.1322700000000004E-3</v>
      </c>
      <c r="H88" s="6"/>
      <c r="I88" s="6">
        <v>139293</v>
      </c>
      <c r="J88" s="6"/>
      <c r="K88" s="32">
        <v>4.0181000000000001E-3</v>
      </c>
      <c r="L88" s="6"/>
      <c r="M88" s="6"/>
    </row>
    <row r="89" spans="1:13" s="9" customFormat="1" ht="13.8" x14ac:dyDescent="0.25">
      <c r="A89" s="7">
        <v>109</v>
      </c>
      <c r="B89" s="39" t="s">
        <v>97</v>
      </c>
      <c r="C89" s="7">
        <v>109</v>
      </c>
      <c r="D89" s="7"/>
      <c r="E89" s="6">
        <v>14619</v>
      </c>
      <c r="F89" s="6"/>
      <c r="G89" s="32">
        <v>4.9607999999999998E-4</v>
      </c>
      <c r="H89" s="6"/>
      <c r="I89" s="6">
        <v>19728</v>
      </c>
      <c r="J89" s="6"/>
      <c r="K89" s="32">
        <v>5.6908000000000002E-4</v>
      </c>
      <c r="L89" s="6"/>
      <c r="M89" s="6"/>
    </row>
    <row r="90" spans="1:13" s="9" customFormat="1" ht="13.8" x14ac:dyDescent="0.25">
      <c r="A90" s="7">
        <v>110</v>
      </c>
      <c r="B90" s="39" t="s">
        <v>98</v>
      </c>
      <c r="C90" s="7">
        <v>110</v>
      </c>
      <c r="D90" s="7"/>
      <c r="E90" s="6">
        <v>7297</v>
      </c>
      <c r="F90" s="6"/>
      <c r="G90" s="32">
        <v>2.4761999999999999E-4</v>
      </c>
      <c r="H90" s="6"/>
      <c r="I90" s="6">
        <v>9043</v>
      </c>
      <c r="J90" s="6"/>
      <c r="K90" s="32">
        <v>2.6086000000000002E-4</v>
      </c>
      <c r="L90" s="6"/>
      <c r="M90" s="6"/>
    </row>
    <row r="91" spans="1:13" s="9" customFormat="1" ht="13.8" x14ac:dyDescent="0.25">
      <c r="A91" s="7">
        <v>111</v>
      </c>
      <c r="B91" s="39" t="s">
        <v>99</v>
      </c>
      <c r="C91" s="7">
        <v>111</v>
      </c>
      <c r="D91" s="7"/>
      <c r="E91" s="6">
        <v>110217</v>
      </c>
      <c r="F91" s="6"/>
      <c r="G91" s="32">
        <v>3.7401299999999999E-3</v>
      </c>
      <c r="H91" s="6"/>
      <c r="I91" s="6">
        <v>136419</v>
      </c>
      <c r="J91" s="6"/>
      <c r="K91" s="32">
        <v>3.9351899999999999E-3</v>
      </c>
      <c r="L91" s="6"/>
      <c r="M91" s="6"/>
    </row>
    <row r="92" spans="1:13" s="9" customFormat="1" ht="13.8" x14ac:dyDescent="0.25">
      <c r="A92" s="7">
        <v>112</v>
      </c>
      <c r="B92" s="39" t="s">
        <v>100</v>
      </c>
      <c r="C92" s="7">
        <v>112</v>
      </c>
      <c r="D92" s="7"/>
      <c r="E92" s="6">
        <v>23821</v>
      </c>
      <c r="F92" s="6"/>
      <c r="G92" s="32">
        <v>8.0835E-4</v>
      </c>
      <c r="H92" s="6"/>
      <c r="I92" s="6">
        <v>26603</v>
      </c>
      <c r="J92" s="6"/>
      <c r="K92" s="32">
        <v>7.674E-4</v>
      </c>
      <c r="L92" s="6"/>
      <c r="M92" s="6"/>
    </row>
    <row r="93" spans="1:13" s="9" customFormat="1" ht="13.8" x14ac:dyDescent="0.25">
      <c r="A93" s="7">
        <v>114</v>
      </c>
      <c r="B93" s="39" t="s">
        <v>101</v>
      </c>
      <c r="C93" s="7">
        <v>114</v>
      </c>
      <c r="D93" s="7"/>
      <c r="E93" s="6">
        <v>6512</v>
      </c>
      <c r="F93" s="6"/>
      <c r="G93" s="32">
        <v>2.2097999999999999E-4</v>
      </c>
      <c r="H93" s="6"/>
      <c r="I93" s="6">
        <v>11170</v>
      </c>
      <c r="J93" s="6"/>
      <c r="K93" s="32">
        <v>3.2221000000000002E-4</v>
      </c>
      <c r="L93" s="6"/>
      <c r="M93" s="6"/>
    </row>
    <row r="94" spans="1:13" s="9" customFormat="1" ht="13.8" x14ac:dyDescent="0.25">
      <c r="A94" s="7">
        <v>115</v>
      </c>
      <c r="B94" s="39" t="s">
        <v>102</v>
      </c>
      <c r="C94" s="7">
        <v>115</v>
      </c>
      <c r="D94" s="7"/>
      <c r="E94" s="6">
        <v>98427</v>
      </c>
      <c r="F94" s="6"/>
      <c r="G94" s="32">
        <v>3.3400399999999998E-3</v>
      </c>
      <c r="H94" s="6"/>
      <c r="I94" s="6">
        <v>117941</v>
      </c>
      <c r="J94" s="6"/>
      <c r="K94" s="32">
        <v>3.4021699999999999E-3</v>
      </c>
      <c r="L94" s="6"/>
      <c r="M94" s="6"/>
    </row>
    <row r="95" spans="1:13" s="9" customFormat="1" ht="13.8" x14ac:dyDescent="0.25">
      <c r="A95" s="7">
        <v>116</v>
      </c>
      <c r="B95" s="39" t="s">
        <v>104</v>
      </c>
      <c r="C95" s="7">
        <v>116</v>
      </c>
      <c r="D95" s="7"/>
      <c r="E95" s="6">
        <v>147738</v>
      </c>
      <c r="F95" s="6"/>
      <c r="G95" s="32">
        <v>5.0133699999999996E-3</v>
      </c>
      <c r="H95" s="6"/>
      <c r="I95" s="6">
        <v>166463</v>
      </c>
      <c r="J95" s="6"/>
      <c r="K95" s="32">
        <v>4.8018499999999999E-3</v>
      </c>
      <c r="L95" s="6"/>
      <c r="M95" s="6"/>
    </row>
    <row r="96" spans="1:13" s="9" customFormat="1" ht="13.8" x14ac:dyDescent="0.25">
      <c r="A96" s="7">
        <v>117</v>
      </c>
      <c r="B96" s="39" t="s">
        <v>105</v>
      </c>
      <c r="C96" s="7">
        <v>117</v>
      </c>
      <c r="D96" s="7"/>
      <c r="E96" s="6">
        <v>10115</v>
      </c>
      <c r="F96" s="6"/>
      <c r="G96" s="32">
        <v>3.4323999999999997E-4</v>
      </c>
      <c r="H96" s="6"/>
      <c r="I96" s="6">
        <v>12176</v>
      </c>
      <c r="J96" s="6"/>
      <c r="K96" s="32">
        <v>3.5123000000000001E-4</v>
      </c>
      <c r="L96" s="6"/>
      <c r="M96" s="6"/>
    </row>
    <row r="97" spans="1:13" s="9" customFormat="1" ht="13.8" x14ac:dyDescent="0.25">
      <c r="A97" s="7">
        <v>118</v>
      </c>
      <c r="B97" s="39" t="s">
        <v>106</v>
      </c>
      <c r="C97" s="7">
        <v>118</v>
      </c>
      <c r="D97" s="7"/>
      <c r="E97" s="6">
        <v>6032</v>
      </c>
      <c r="F97" s="6"/>
      <c r="G97" s="32">
        <v>2.0468999999999999E-4</v>
      </c>
      <c r="H97" s="6"/>
      <c r="I97" s="6">
        <v>7623</v>
      </c>
      <c r="J97" s="6"/>
      <c r="K97" s="32">
        <v>2.1990000000000001E-4</v>
      </c>
      <c r="L97" s="6"/>
      <c r="M97" s="6"/>
    </row>
    <row r="98" spans="1:13" s="9" customFormat="1" ht="13.8" x14ac:dyDescent="0.25">
      <c r="A98" s="7">
        <v>119</v>
      </c>
      <c r="B98" s="39" t="s">
        <v>107</v>
      </c>
      <c r="C98" s="7">
        <v>119</v>
      </c>
      <c r="D98" s="7"/>
      <c r="E98" s="6">
        <v>23416</v>
      </c>
      <c r="F98" s="6"/>
      <c r="G98" s="32">
        <v>7.9460000000000002E-4</v>
      </c>
      <c r="H98" s="6"/>
      <c r="I98" s="6">
        <v>29499</v>
      </c>
      <c r="J98" s="6"/>
      <c r="K98" s="32">
        <v>8.5094000000000001E-4</v>
      </c>
      <c r="L98" s="6"/>
      <c r="M98" s="6"/>
    </row>
    <row r="99" spans="1:13" s="9" customFormat="1" ht="13.8" x14ac:dyDescent="0.25">
      <c r="A99" s="7">
        <v>120</v>
      </c>
      <c r="B99" s="39" t="s">
        <v>108</v>
      </c>
      <c r="C99" s="7">
        <v>120</v>
      </c>
      <c r="D99" s="7"/>
      <c r="E99" s="6">
        <v>13658</v>
      </c>
      <c r="F99" s="6"/>
      <c r="G99" s="32">
        <v>4.6347000000000001E-4</v>
      </c>
      <c r="H99" s="6"/>
      <c r="I99" s="6">
        <v>16366</v>
      </c>
      <c r="J99" s="6"/>
      <c r="K99" s="32">
        <v>4.7209999999999998E-4</v>
      </c>
      <c r="L99" s="6"/>
      <c r="M99" s="6"/>
    </row>
    <row r="100" spans="1:13" s="9" customFormat="1" ht="13.8" x14ac:dyDescent="0.25">
      <c r="A100" s="7">
        <v>121</v>
      </c>
      <c r="B100" s="39" t="s">
        <v>109</v>
      </c>
      <c r="C100" s="7">
        <v>121</v>
      </c>
      <c r="D100" s="39"/>
      <c r="E100" s="6">
        <v>75979</v>
      </c>
      <c r="F100" s="6"/>
      <c r="G100" s="32">
        <v>2.57829E-3</v>
      </c>
      <c r="H100" s="6"/>
      <c r="I100" s="6">
        <v>100385</v>
      </c>
      <c r="J100" s="6"/>
      <c r="K100" s="32">
        <v>2.8957399999999999E-3</v>
      </c>
      <c r="L100" s="6"/>
      <c r="M100" s="6"/>
    </row>
    <row r="101" spans="1:13" s="9" customFormat="1" ht="13.8" x14ac:dyDescent="0.25">
      <c r="A101" s="7">
        <v>122</v>
      </c>
      <c r="B101" s="39" t="s">
        <v>110</v>
      </c>
      <c r="C101" s="7">
        <v>122</v>
      </c>
      <c r="D101" s="7"/>
      <c r="E101" s="6">
        <v>126357</v>
      </c>
      <c r="F101" s="6"/>
      <c r="G101" s="32">
        <v>4.2878200000000003E-3</v>
      </c>
      <c r="H101" s="6"/>
      <c r="I101" s="6">
        <v>159271</v>
      </c>
      <c r="J101" s="6"/>
      <c r="K101" s="32">
        <v>4.5943900000000003E-3</v>
      </c>
      <c r="L101" s="6"/>
      <c r="M101" s="6"/>
    </row>
    <row r="102" spans="1:13" s="9" customFormat="1" ht="13.8" x14ac:dyDescent="0.25">
      <c r="A102" s="7">
        <v>124</v>
      </c>
      <c r="B102" s="39" t="s">
        <v>111</v>
      </c>
      <c r="C102" s="7">
        <v>124</v>
      </c>
      <c r="D102" s="7"/>
      <c r="E102" s="6">
        <v>4075</v>
      </c>
      <c r="F102" s="6"/>
      <c r="G102" s="32">
        <v>1.3828000000000001E-4</v>
      </c>
      <c r="H102" s="6"/>
      <c r="I102" s="6">
        <v>6458</v>
      </c>
      <c r="J102" s="6"/>
      <c r="K102" s="32">
        <v>1.8629000000000001E-4</v>
      </c>
      <c r="L102" s="6"/>
      <c r="M102" s="6"/>
    </row>
    <row r="103" spans="1:13" s="9" customFormat="1" ht="13.8" x14ac:dyDescent="0.25">
      <c r="A103" s="7">
        <v>125</v>
      </c>
      <c r="B103" s="39" t="s">
        <v>112</v>
      </c>
      <c r="C103" s="7">
        <v>125</v>
      </c>
      <c r="D103" s="7"/>
      <c r="E103" s="6">
        <v>60062</v>
      </c>
      <c r="F103" s="6"/>
      <c r="G103" s="32">
        <v>2.0381599999999998E-3</v>
      </c>
      <c r="H103" s="6"/>
      <c r="I103" s="6">
        <v>80046</v>
      </c>
      <c r="J103" s="6"/>
      <c r="K103" s="32">
        <v>2.3090400000000001E-3</v>
      </c>
      <c r="L103" s="6"/>
      <c r="M103" s="6"/>
    </row>
    <row r="104" spans="1:13" s="9" customFormat="1" ht="13.8" x14ac:dyDescent="0.25">
      <c r="A104" s="7">
        <v>126</v>
      </c>
      <c r="B104" s="39" t="s">
        <v>113</v>
      </c>
      <c r="C104" s="7">
        <v>126</v>
      </c>
      <c r="D104" s="7"/>
      <c r="E104" s="6">
        <v>34714</v>
      </c>
      <c r="F104" s="6"/>
      <c r="G104" s="32">
        <v>1.1779900000000001E-3</v>
      </c>
      <c r="H104" s="6"/>
      <c r="I104" s="6">
        <v>45103</v>
      </c>
      <c r="J104" s="6"/>
      <c r="K104" s="32">
        <v>1.3010599999999999E-3</v>
      </c>
      <c r="L104" s="6"/>
      <c r="M104" s="6"/>
    </row>
    <row r="105" spans="1:13" s="9" customFormat="1" ht="13.8" x14ac:dyDescent="0.25">
      <c r="A105" s="7">
        <v>127</v>
      </c>
      <c r="B105" s="39" t="s">
        <v>114</v>
      </c>
      <c r="C105" s="7">
        <v>127</v>
      </c>
      <c r="D105" s="7"/>
      <c r="E105" s="6">
        <v>6309</v>
      </c>
      <c r="F105" s="6"/>
      <c r="G105" s="32">
        <v>2.1409000000000001E-4</v>
      </c>
      <c r="H105" s="6"/>
      <c r="I105" s="6">
        <v>22857</v>
      </c>
      <c r="J105" s="6"/>
      <c r="K105" s="32">
        <v>6.5934000000000001E-4</v>
      </c>
      <c r="L105" s="6"/>
      <c r="M105" s="6"/>
    </row>
    <row r="106" spans="1:13" s="9" customFormat="1" ht="13.8" x14ac:dyDescent="0.25">
      <c r="A106" s="7">
        <v>129</v>
      </c>
      <c r="B106" s="39" t="s">
        <v>115</v>
      </c>
      <c r="C106" s="7">
        <v>129</v>
      </c>
      <c r="D106" s="7"/>
      <c r="E106" s="6">
        <v>1579</v>
      </c>
      <c r="F106" s="6"/>
      <c r="G106" s="32">
        <v>5.3579999999999999E-5</v>
      </c>
      <c r="H106" s="6"/>
      <c r="I106" s="6">
        <v>1936</v>
      </c>
      <c r="J106" s="6"/>
      <c r="K106" s="32">
        <v>5.5850000000000002E-5</v>
      </c>
      <c r="L106" s="6"/>
      <c r="M106" s="6"/>
    </row>
    <row r="107" spans="1:13" s="9" customFormat="1" ht="13.8" x14ac:dyDescent="0.25">
      <c r="A107" s="7">
        <v>130</v>
      </c>
      <c r="B107" s="39" t="s">
        <v>116</v>
      </c>
      <c r="C107" s="7">
        <v>130</v>
      </c>
      <c r="D107" s="7"/>
      <c r="E107" s="6">
        <v>49178</v>
      </c>
      <c r="F107" s="6"/>
      <c r="G107" s="32">
        <v>1.6688199999999999E-3</v>
      </c>
      <c r="H107" s="6"/>
      <c r="I107" s="6">
        <v>56280</v>
      </c>
      <c r="J107" s="6"/>
      <c r="K107" s="32">
        <v>1.6234699999999999E-3</v>
      </c>
      <c r="L107" s="6"/>
      <c r="M107" s="6"/>
    </row>
    <row r="108" spans="1:13" s="9" customFormat="1" ht="13.8" x14ac:dyDescent="0.25">
      <c r="A108" s="7">
        <v>131</v>
      </c>
      <c r="B108" s="39" t="s">
        <v>117</v>
      </c>
      <c r="C108" s="7">
        <v>131</v>
      </c>
      <c r="D108" s="7"/>
      <c r="E108" s="6">
        <v>13008</v>
      </c>
      <c r="F108" s="6"/>
      <c r="G108" s="32">
        <v>4.4141999999999999E-4</v>
      </c>
      <c r="H108" s="6"/>
      <c r="I108" s="6">
        <v>16200</v>
      </c>
      <c r="J108" s="6"/>
      <c r="K108" s="32">
        <v>4.6731000000000002E-4</v>
      </c>
      <c r="L108" s="6"/>
      <c r="M108" s="6"/>
    </row>
    <row r="109" spans="1:13" s="9" customFormat="1" ht="13.8" x14ac:dyDescent="0.25">
      <c r="A109" s="7">
        <v>132</v>
      </c>
      <c r="B109" s="39" t="s">
        <v>118</v>
      </c>
      <c r="C109" s="7">
        <v>132</v>
      </c>
      <c r="D109" s="7"/>
      <c r="E109" s="6">
        <v>18257</v>
      </c>
      <c r="F109" s="6"/>
      <c r="G109" s="32">
        <v>6.1954000000000002E-4</v>
      </c>
      <c r="H109" s="6"/>
      <c r="I109" s="6">
        <v>22999</v>
      </c>
      <c r="J109" s="6"/>
      <c r="K109" s="32">
        <v>6.6343999999999995E-4</v>
      </c>
      <c r="L109" s="6"/>
      <c r="M109" s="6"/>
    </row>
    <row r="110" spans="1:13" s="9" customFormat="1" ht="13.8" x14ac:dyDescent="0.25">
      <c r="A110" s="7">
        <v>133</v>
      </c>
      <c r="B110" s="39" t="s">
        <v>119</v>
      </c>
      <c r="C110" s="7">
        <v>133</v>
      </c>
      <c r="D110" s="7"/>
      <c r="E110" s="6">
        <v>12358</v>
      </c>
      <c r="F110" s="6"/>
      <c r="G110" s="32">
        <v>4.1936000000000002E-4</v>
      </c>
      <c r="H110" s="6"/>
      <c r="I110" s="6">
        <v>13649</v>
      </c>
      <c r="J110" s="6"/>
      <c r="K110" s="32">
        <v>3.9372000000000002E-4</v>
      </c>
      <c r="L110" s="6"/>
      <c r="M110" s="6"/>
    </row>
    <row r="111" spans="1:13" s="9" customFormat="1" ht="13.8" x14ac:dyDescent="0.25">
      <c r="A111" s="7">
        <v>134</v>
      </c>
      <c r="B111" s="39" t="s">
        <v>120</v>
      </c>
      <c r="C111" s="7">
        <v>134</v>
      </c>
      <c r="D111" s="7"/>
      <c r="E111" s="6">
        <v>40849</v>
      </c>
      <c r="F111" s="6"/>
      <c r="G111" s="32">
        <v>1.3861800000000001E-3</v>
      </c>
      <c r="H111" s="6"/>
      <c r="I111" s="6">
        <v>59980</v>
      </c>
      <c r="J111" s="6"/>
      <c r="K111" s="32">
        <v>1.73021E-3</v>
      </c>
      <c r="L111" s="6"/>
      <c r="M111" s="6"/>
    </row>
    <row r="112" spans="1:13" s="9" customFormat="1" ht="13.8" x14ac:dyDescent="0.25">
      <c r="A112" s="7">
        <v>136</v>
      </c>
      <c r="B112" s="39" t="s">
        <v>121</v>
      </c>
      <c r="C112" s="7">
        <v>136</v>
      </c>
      <c r="D112" s="7"/>
      <c r="E112" s="6">
        <v>8154</v>
      </c>
      <c r="F112" s="6"/>
      <c r="G112" s="32">
        <v>2.767E-4</v>
      </c>
      <c r="H112" s="6"/>
      <c r="I112" s="6">
        <v>10400</v>
      </c>
      <c r="J112" s="6"/>
      <c r="K112" s="32">
        <v>2.9999999999999997E-4</v>
      </c>
      <c r="L112" s="6"/>
      <c r="M112" s="6"/>
    </row>
    <row r="113" spans="1:13" s="9" customFormat="1" ht="13.8" x14ac:dyDescent="0.25">
      <c r="A113" s="7">
        <v>137</v>
      </c>
      <c r="B113" s="39" t="s">
        <v>122</v>
      </c>
      <c r="C113" s="7">
        <v>137</v>
      </c>
      <c r="D113" s="7"/>
      <c r="E113" s="6">
        <v>6317</v>
      </c>
      <c r="F113" s="6"/>
      <c r="G113" s="32">
        <v>2.1436E-4</v>
      </c>
      <c r="H113" s="6"/>
      <c r="I113" s="6">
        <v>9206</v>
      </c>
      <c r="J113" s="6"/>
      <c r="K113" s="32">
        <v>2.6556000000000003E-4</v>
      </c>
      <c r="L113" s="6"/>
      <c r="M113" s="6"/>
    </row>
    <row r="114" spans="1:13" s="9" customFormat="1" ht="13.8" x14ac:dyDescent="0.25">
      <c r="A114" s="7">
        <v>139</v>
      </c>
      <c r="B114" s="39" t="s">
        <v>123</v>
      </c>
      <c r="C114" s="7">
        <v>139</v>
      </c>
      <c r="D114" s="7"/>
      <c r="E114" s="6">
        <v>24185</v>
      </c>
      <c r="F114" s="6"/>
      <c r="G114" s="32">
        <v>8.2070000000000005E-4</v>
      </c>
      <c r="H114" s="6"/>
      <c r="I114" s="6">
        <v>31652</v>
      </c>
      <c r="J114" s="6"/>
      <c r="K114" s="32">
        <v>9.1304999999999999E-4</v>
      </c>
      <c r="L114" s="6"/>
      <c r="M114" s="6"/>
    </row>
    <row r="115" spans="1:13" s="9" customFormat="1" ht="13.8" x14ac:dyDescent="0.25">
      <c r="A115" s="7">
        <v>140</v>
      </c>
      <c r="B115" s="39" t="s">
        <v>124</v>
      </c>
      <c r="C115" s="7">
        <v>140</v>
      </c>
      <c r="D115" s="7"/>
      <c r="E115" s="6">
        <v>275863</v>
      </c>
      <c r="F115" s="6"/>
      <c r="G115" s="32">
        <v>9.3611900000000001E-3</v>
      </c>
      <c r="H115" s="6"/>
      <c r="I115" s="6">
        <v>308665</v>
      </c>
      <c r="J115" s="6"/>
      <c r="K115" s="32">
        <v>8.9038699999999995E-3</v>
      </c>
      <c r="L115" s="6"/>
      <c r="M115" s="6"/>
    </row>
    <row r="116" spans="1:13" s="9" customFormat="1" ht="13.8" x14ac:dyDescent="0.25">
      <c r="A116" s="7">
        <v>141</v>
      </c>
      <c r="B116" s="39" t="s">
        <v>125</v>
      </c>
      <c r="C116" s="7">
        <v>141</v>
      </c>
      <c r="D116" s="7"/>
      <c r="E116" s="6">
        <v>111876</v>
      </c>
      <c r="F116" s="6"/>
      <c r="G116" s="32">
        <v>3.79642E-3</v>
      </c>
      <c r="H116" s="6"/>
      <c r="I116" s="6">
        <v>116982</v>
      </c>
      <c r="J116" s="6"/>
      <c r="K116" s="32">
        <v>3.3745099999999998E-3</v>
      </c>
      <c r="L116" s="6"/>
      <c r="M116" s="6"/>
    </row>
    <row r="117" spans="1:13" s="9" customFormat="1" ht="13.8" x14ac:dyDescent="0.25">
      <c r="A117" s="7">
        <v>142</v>
      </c>
      <c r="B117" s="39" t="s">
        <v>126</v>
      </c>
      <c r="C117" s="7">
        <v>142</v>
      </c>
      <c r="D117" s="7"/>
      <c r="E117" s="6">
        <v>186091</v>
      </c>
      <c r="F117" s="6"/>
      <c r="G117" s="32">
        <v>6.3148500000000003E-3</v>
      </c>
      <c r="H117" s="6"/>
      <c r="I117" s="6">
        <v>201867</v>
      </c>
      <c r="J117" s="6"/>
      <c r="K117" s="32">
        <v>5.8231300000000001E-3</v>
      </c>
      <c r="L117" s="6"/>
      <c r="M117" s="6"/>
    </row>
    <row r="118" spans="1:13" s="9" customFormat="1" ht="13.8" x14ac:dyDescent="0.25">
      <c r="A118" s="7">
        <v>143</v>
      </c>
      <c r="B118" s="39" t="s">
        <v>127</v>
      </c>
      <c r="C118" s="7">
        <v>143</v>
      </c>
      <c r="D118" s="7"/>
      <c r="E118" s="6">
        <v>63992</v>
      </c>
      <c r="F118" s="6"/>
      <c r="G118" s="32">
        <v>2.1715200000000001E-3</v>
      </c>
      <c r="H118" s="6"/>
      <c r="I118" s="6">
        <v>79552</v>
      </c>
      <c r="J118" s="6"/>
      <c r="K118" s="32">
        <v>2.2947900000000001E-3</v>
      </c>
      <c r="L118" s="6"/>
      <c r="M118" s="6"/>
    </row>
    <row r="119" spans="1:13" s="9" customFormat="1" ht="13.8" x14ac:dyDescent="0.25">
      <c r="A119" s="49">
        <v>144</v>
      </c>
      <c r="B119" s="51" t="s">
        <v>295</v>
      </c>
      <c r="C119" s="49">
        <v>144</v>
      </c>
      <c r="D119" s="7"/>
      <c r="E119" s="6">
        <v>189</v>
      </c>
      <c r="F119" s="6"/>
      <c r="G119" s="32">
        <v>6.4099999999999996E-6</v>
      </c>
      <c r="H119" s="6"/>
      <c r="I119" s="6">
        <v>0</v>
      </c>
      <c r="J119" s="6"/>
      <c r="K119" s="32">
        <v>0</v>
      </c>
      <c r="L119" s="6"/>
      <c r="M119" s="6"/>
    </row>
    <row r="120" spans="1:13" s="9" customFormat="1" ht="13.8" x14ac:dyDescent="0.25">
      <c r="A120" s="7">
        <v>145</v>
      </c>
      <c r="B120" s="39" t="s">
        <v>128</v>
      </c>
      <c r="C120" s="7">
        <v>145</v>
      </c>
      <c r="D120" s="7"/>
      <c r="E120" s="6">
        <v>51387</v>
      </c>
      <c r="F120" s="6"/>
      <c r="G120" s="32">
        <v>1.7437799999999999E-3</v>
      </c>
      <c r="H120" s="6"/>
      <c r="I120" s="6">
        <v>64627</v>
      </c>
      <c r="J120" s="6"/>
      <c r="K120" s="32">
        <v>1.86425E-3</v>
      </c>
      <c r="L120" s="6"/>
      <c r="M120" s="6"/>
    </row>
    <row r="121" spans="1:13" s="9" customFormat="1" ht="13.8" x14ac:dyDescent="0.25">
      <c r="A121" s="7">
        <v>146</v>
      </c>
      <c r="B121" s="39" t="s">
        <v>129</v>
      </c>
      <c r="C121" s="7">
        <v>146</v>
      </c>
      <c r="D121" s="7"/>
      <c r="E121" s="6">
        <v>37338</v>
      </c>
      <c r="F121" s="6"/>
      <c r="G121" s="32">
        <v>1.2670400000000001E-3</v>
      </c>
      <c r="H121" s="6"/>
      <c r="I121" s="6">
        <v>35140</v>
      </c>
      <c r="J121" s="6"/>
      <c r="K121" s="32">
        <v>1.01366E-3</v>
      </c>
      <c r="L121" s="6"/>
      <c r="M121" s="6"/>
    </row>
    <row r="122" spans="1:13" s="9" customFormat="1" ht="13.8" x14ac:dyDescent="0.25">
      <c r="A122" s="7">
        <v>147</v>
      </c>
      <c r="B122" s="39" t="s">
        <v>130</v>
      </c>
      <c r="C122" s="7">
        <v>147</v>
      </c>
      <c r="D122" s="7"/>
      <c r="E122" s="6">
        <v>436098</v>
      </c>
      <c r="F122" s="6"/>
      <c r="G122" s="32">
        <v>1.479864E-2</v>
      </c>
      <c r="H122" s="6"/>
      <c r="I122" s="6">
        <v>520455</v>
      </c>
      <c r="J122" s="6"/>
      <c r="K122" s="32">
        <v>1.5013240000000001E-2</v>
      </c>
      <c r="L122" s="6"/>
      <c r="M122" s="6"/>
    </row>
    <row r="123" spans="1:13" s="9" customFormat="1" ht="13.8" x14ac:dyDescent="0.25">
      <c r="A123" s="7">
        <v>149</v>
      </c>
      <c r="B123" s="39" t="s">
        <v>131</v>
      </c>
      <c r="C123" s="7">
        <v>149</v>
      </c>
      <c r="D123" s="7"/>
      <c r="E123" s="6">
        <v>16359</v>
      </c>
      <c r="F123" s="6"/>
      <c r="G123" s="32">
        <v>5.5513000000000003E-4</v>
      </c>
      <c r="H123" s="6"/>
      <c r="I123" s="6">
        <v>20559</v>
      </c>
      <c r="J123" s="6"/>
      <c r="K123" s="32">
        <v>5.9305000000000002E-4</v>
      </c>
      <c r="L123" s="6"/>
      <c r="M123" s="6"/>
    </row>
    <row r="124" spans="1:13" s="9" customFormat="1" ht="13.8" x14ac:dyDescent="0.25">
      <c r="A124" s="7">
        <v>150</v>
      </c>
      <c r="B124" s="39" t="s">
        <v>132</v>
      </c>
      <c r="C124" s="7">
        <v>150</v>
      </c>
      <c r="D124" s="7"/>
      <c r="E124" s="6">
        <v>18381</v>
      </c>
      <c r="F124" s="6"/>
      <c r="G124" s="32">
        <v>6.2374000000000001E-4</v>
      </c>
      <c r="H124" s="6"/>
      <c r="I124" s="6">
        <v>23044</v>
      </c>
      <c r="J124" s="6"/>
      <c r="K124" s="32">
        <v>6.6474000000000004E-4</v>
      </c>
      <c r="L124" s="6"/>
      <c r="M124" s="6"/>
    </row>
    <row r="125" spans="1:13" s="9" customFormat="1" ht="13.8" x14ac:dyDescent="0.25">
      <c r="A125" s="7">
        <v>151</v>
      </c>
      <c r="B125" s="39" t="s">
        <v>133</v>
      </c>
      <c r="C125" s="7">
        <v>151</v>
      </c>
      <c r="D125" s="7"/>
      <c r="E125" s="6">
        <v>92792</v>
      </c>
      <c r="F125" s="6"/>
      <c r="G125" s="32">
        <v>3.1488200000000001E-3</v>
      </c>
      <c r="H125" s="6"/>
      <c r="I125" s="6">
        <v>98571</v>
      </c>
      <c r="J125" s="6"/>
      <c r="K125" s="32">
        <v>2.8434200000000001E-3</v>
      </c>
      <c r="L125" s="6"/>
      <c r="M125" s="6"/>
    </row>
    <row r="126" spans="1:13" s="9" customFormat="1" ht="13.8" x14ac:dyDescent="0.25">
      <c r="A126" s="7">
        <v>152</v>
      </c>
      <c r="B126" s="39" t="s">
        <v>134</v>
      </c>
      <c r="C126" s="7">
        <v>152</v>
      </c>
      <c r="D126" s="7"/>
      <c r="E126" s="6">
        <v>16373</v>
      </c>
      <c r="F126" s="6"/>
      <c r="G126" s="32">
        <v>5.5559999999999995E-4</v>
      </c>
      <c r="H126" s="6"/>
      <c r="I126" s="6">
        <v>19445</v>
      </c>
      <c r="J126" s="6"/>
      <c r="K126" s="32">
        <v>5.6092000000000002E-4</v>
      </c>
      <c r="L126" s="6"/>
      <c r="M126" s="6"/>
    </row>
    <row r="127" spans="1:13" s="9" customFormat="1" ht="13.8" x14ac:dyDescent="0.25">
      <c r="A127" s="7">
        <v>153</v>
      </c>
      <c r="B127" s="39" t="s">
        <v>135</v>
      </c>
      <c r="C127" s="7">
        <v>153</v>
      </c>
      <c r="D127" s="7"/>
      <c r="E127" s="6">
        <v>14150</v>
      </c>
      <c r="F127" s="6"/>
      <c r="G127" s="32">
        <v>4.8016999999999998E-4</v>
      </c>
      <c r="H127" s="6"/>
      <c r="I127" s="6">
        <v>19783</v>
      </c>
      <c r="J127" s="6"/>
      <c r="K127" s="32">
        <v>5.7067000000000001E-4</v>
      </c>
      <c r="L127" s="6"/>
      <c r="M127" s="6"/>
    </row>
    <row r="128" spans="1:13" s="9" customFormat="1" ht="13.8" x14ac:dyDescent="0.25">
      <c r="A128" s="7">
        <v>154</v>
      </c>
      <c r="B128" s="39" t="s">
        <v>136</v>
      </c>
      <c r="C128" s="7">
        <v>154</v>
      </c>
      <c r="D128" s="7"/>
      <c r="E128" s="6">
        <v>84805</v>
      </c>
      <c r="F128" s="6"/>
      <c r="G128" s="32">
        <v>2.8777899999999999E-3</v>
      </c>
      <c r="H128" s="6"/>
      <c r="I128" s="6">
        <v>103643</v>
      </c>
      <c r="J128" s="6"/>
      <c r="K128" s="32">
        <v>2.98972E-3</v>
      </c>
      <c r="L128" s="6"/>
      <c r="M128" s="6"/>
    </row>
    <row r="129" spans="1:13" s="9" customFormat="1" ht="13.8" x14ac:dyDescent="0.25">
      <c r="A129" s="7">
        <v>158</v>
      </c>
      <c r="B129" s="39" t="s">
        <v>137</v>
      </c>
      <c r="C129" s="7">
        <v>158</v>
      </c>
      <c r="D129" s="7"/>
      <c r="E129" s="6">
        <v>822613</v>
      </c>
      <c r="F129" s="6"/>
      <c r="G129" s="32">
        <v>2.7914720000000001E-2</v>
      </c>
      <c r="H129" s="6"/>
      <c r="I129" s="6">
        <v>940313</v>
      </c>
      <c r="J129" s="6"/>
      <c r="K129" s="32">
        <v>2.7124619999999999E-2</v>
      </c>
      <c r="L129" s="6"/>
      <c r="M129" s="6"/>
    </row>
    <row r="130" spans="1:13" s="9" customFormat="1" ht="13.8" x14ac:dyDescent="0.25">
      <c r="A130" s="7">
        <v>159</v>
      </c>
      <c r="B130" s="39" t="s">
        <v>138</v>
      </c>
      <c r="C130" s="7">
        <v>159</v>
      </c>
      <c r="D130" s="7"/>
      <c r="E130" s="6">
        <v>15545</v>
      </c>
      <c r="F130" s="6"/>
      <c r="G130" s="32">
        <v>5.2751000000000002E-4</v>
      </c>
      <c r="H130" s="6"/>
      <c r="I130" s="6">
        <v>15893</v>
      </c>
      <c r="J130" s="6"/>
      <c r="K130" s="32">
        <v>4.5846E-4</v>
      </c>
      <c r="L130" s="6"/>
      <c r="M130" s="6"/>
    </row>
    <row r="131" spans="1:13" s="9" customFormat="1" ht="13.8" x14ac:dyDescent="0.25">
      <c r="A131" s="7">
        <v>160</v>
      </c>
      <c r="B131" s="39" t="s">
        <v>139</v>
      </c>
      <c r="C131" s="7">
        <v>160</v>
      </c>
      <c r="D131" s="7"/>
      <c r="E131" s="6">
        <v>11816</v>
      </c>
      <c r="F131" s="6"/>
      <c r="G131" s="32">
        <v>4.0097E-4</v>
      </c>
      <c r="H131" s="6"/>
      <c r="I131" s="6">
        <v>15502</v>
      </c>
      <c r="J131" s="6"/>
      <c r="K131" s="32">
        <v>4.4717999999999998E-4</v>
      </c>
      <c r="L131" s="6"/>
      <c r="M131" s="6"/>
    </row>
    <row r="132" spans="1:13" s="9" customFormat="1" ht="13.8" x14ac:dyDescent="0.25">
      <c r="A132" s="7">
        <v>161</v>
      </c>
      <c r="B132" s="39" t="s">
        <v>140</v>
      </c>
      <c r="C132" s="7">
        <v>161</v>
      </c>
      <c r="D132" s="7"/>
      <c r="E132" s="6">
        <v>12314</v>
      </c>
      <c r="F132" s="6"/>
      <c r="G132" s="32">
        <v>4.1786999999999998E-4</v>
      </c>
      <c r="H132" s="6"/>
      <c r="I132" s="6">
        <v>15766</v>
      </c>
      <c r="J132" s="6"/>
      <c r="K132" s="32">
        <v>4.5479E-4</v>
      </c>
      <c r="L132" s="6"/>
      <c r="M132" s="6"/>
    </row>
    <row r="133" spans="1:13" s="9" customFormat="1" ht="13.8" x14ac:dyDescent="0.25">
      <c r="A133" s="7">
        <v>163</v>
      </c>
      <c r="B133" s="39" t="s">
        <v>141</v>
      </c>
      <c r="C133" s="7">
        <v>163</v>
      </c>
      <c r="D133" s="39"/>
      <c r="E133" s="6">
        <v>23188</v>
      </c>
      <c r="F133" s="6"/>
      <c r="G133" s="32">
        <v>7.8686999999999995E-4</v>
      </c>
      <c r="H133" s="6"/>
      <c r="I133" s="6">
        <v>31230</v>
      </c>
      <c r="J133" s="6"/>
      <c r="K133" s="32">
        <v>9.0087000000000001E-4</v>
      </c>
      <c r="L133" s="6"/>
      <c r="M133" s="6"/>
    </row>
    <row r="134" spans="1:13" s="9" customFormat="1" ht="13.8" x14ac:dyDescent="0.25">
      <c r="A134" s="7">
        <v>164</v>
      </c>
      <c r="B134" s="39" t="s">
        <v>142</v>
      </c>
      <c r="C134" s="7">
        <v>164</v>
      </c>
      <c r="D134" s="7"/>
      <c r="E134" s="6">
        <v>31727</v>
      </c>
      <c r="F134" s="6"/>
      <c r="G134" s="32">
        <v>1.0766300000000001E-3</v>
      </c>
      <c r="H134" s="6"/>
      <c r="I134" s="6">
        <v>42528</v>
      </c>
      <c r="J134" s="6"/>
      <c r="K134" s="32">
        <v>1.22678E-3</v>
      </c>
      <c r="L134" s="6"/>
      <c r="M134" s="6"/>
    </row>
    <row r="135" spans="1:13" s="9" customFormat="1" ht="13.8" x14ac:dyDescent="0.25">
      <c r="A135" s="7">
        <v>165</v>
      </c>
      <c r="B135" s="39" t="s">
        <v>143</v>
      </c>
      <c r="C135" s="7">
        <v>165</v>
      </c>
      <c r="D135" s="39"/>
      <c r="E135" s="6">
        <v>27914</v>
      </c>
      <c r="F135" s="6"/>
      <c r="G135" s="32">
        <v>9.4724000000000002E-4</v>
      </c>
      <c r="H135" s="6"/>
      <c r="I135" s="6">
        <v>39547</v>
      </c>
      <c r="J135" s="6"/>
      <c r="K135" s="32">
        <v>1.14079E-3</v>
      </c>
      <c r="L135" s="6"/>
      <c r="M135" s="6"/>
    </row>
    <row r="136" spans="1:13" s="9" customFormat="1" ht="13.8" x14ac:dyDescent="0.25">
      <c r="A136" s="7">
        <v>166</v>
      </c>
      <c r="B136" s="39" t="s">
        <v>144</v>
      </c>
      <c r="C136" s="7">
        <v>166</v>
      </c>
      <c r="D136" s="7"/>
      <c r="E136" s="6">
        <v>968</v>
      </c>
      <c r="F136" s="6"/>
      <c r="G136" s="32">
        <v>3.2849999999999999E-5</v>
      </c>
      <c r="H136" s="6"/>
      <c r="I136" s="6">
        <v>1223</v>
      </c>
      <c r="J136" s="6"/>
      <c r="K136" s="32">
        <v>3.5280000000000001E-5</v>
      </c>
      <c r="L136" s="6"/>
      <c r="M136" s="6"/>
    </row>
    <row r="137" spans="1:13" s="9" customFormat="1" ht="13.8" x14ac:dyDescent="0.25">
      <c r="A137" s="7">
        <v>167</v>
      </c>
      <c r="B137" s="39" t="s">
        <v>145</v>
      </c>
      <c r="C137" s="7">
        <v>167</v>
      </c>
      <c r="D137" s="7"/>
      <c r="E137" s="6">
        <v>26752</v>
      </c>
      <c r="F137" s="6"/>
      <c r="G137" s="32">
        <v>9.0781E-4</v>
      </c>
      <c r="H137" s="6"/>
      <c r="I137" s="6">
        <v>33459</v>
      </c>
      <c r="J137" s="6"/>
      <c r="K137" s="32">
        <v>9.6517E-4</v>
      </c>
      <c r="L137" s="6"/>
      <c r="M137" s="6"/>
    </row>
    <row r="138" spans="1:13" s="9" customFormat="1" ht="13.8" x14ac:dyDescent="0.25">
      <c r="A138" s="7">
        <v>168</v>
      </c>
      <c r="B138" s="39" t="s">
        <v>146</v>
      </c>
      <c r="C138" s="7">
        <v>168</v>
      </c>
      <c r="D138" s="7"/>
      <c r="E138" s="6">
        <v>19768</v>
      </c>
      <c r="F138" s="6"/>
      <c r="G138" s="32">
        <v>6.7080999999999998E-4</v>
      </c>
      <c r="H138" s="6"/>
      <c r="I138" s="6">
        <v>20629</v>
      </c>
      <c r="J138" s="6"/>
      <c r="K138" s="32">
        <v>5.9506999999999995E-4</v>
      </c>
      <c r="L138" s="6"/>
      <c r="M138" s="6"/>
    </row>
    <row r="139" spans="1:13" s="9" customFormat="1" ht="13.8" x14ac:dyDescent="0.25">
      <c r="A139" s="7">
        <v>169</v>
      </c>
      <c r="B139" s="39" t="s">
        <v>147</v>
      </c>
      <c r="C139" s="7">
        <v>169</v>
      </c>
      <c r="D139" s="7"/>
      <c r="E139" s="6">
        <v>508710</v>
      </c>
      <c r="F139" s="6"/>
      <c r="G139" s="32">
        <v>1.7262670000000001E-2</v>
      </c>
      <c r="H139" s="6"/>
      <c r="I139" s="6">
        <v>492519</v>
      </c>
      <c r="J139" s="6"/>
      <c r="K139" s="32">
        <v>1.420739E-2</v>
      </c>
      <c r="L139" s="6"/>
      <c r="M139" s="6"/>
    </row>
    <row r="140" spans="1:13" s="9" customFormat="1" ht="13.8" x14ac:dyDescent="0.25">
      <c r="A140" s="7">
        <v>170</v>
      </c>
      <c r="B140" s="39" t="s">
        <v>148</v>
      </c>
      <c r="C140" s="7">
        <v>170</v>
      </c>
      <c r="D140" s="7"/>
      <c r="E140" s="6">
        <v>53504</v>
      </c>
      <c r="F140" s="6"/>
      <c r="G140" s="32">
        <v>1.81562E-3</v>
      </c>
      <c r="H140" s="6"/>
      <c r="I140" s="6">
        <v>65731</v>
      </c>
      <c r="J140" s="6"/>
      <c r="K140" s="32">
        <v>1.8961E-3</v>
      </c>
      <c r="L140" s="6"/>
      <c r="M140" s="6"/>
    </row>
    <row r="141" spans="1:13" s="9" customFormat="1" ht="13.8" x14ac:dyDescent="0.25">
      <c r="A141" s="7">
        <v>171</v>
      </c>
      <c r="B141" s="39" t="s">
        <v>149</v>
      </c>
      <c r="C141" s="7">
        <v>171</v>
      </c>
      <c r="D141" s="7"/>
      <c r="E141" s="6">
        <v>12495</v>
      </c>
      <c r="F141" s="6"/>
      <c r="G141" s="32">
        <v>4.2401E-4</v>
      </c>
      <c r="H141" s="6"/>
      <c r="I141" s="6">
        <v>13092</v>
      </c>
      <c r="J141" s="6"/>
      <c r="K141" s="32">
        <v>3.7765999999999999E-4</v>
      </c>
      <c r="L141" s="6"/>
      <c r="M141" s="6"/>
    </row>
    <row r="142" spans="1:13" s="9" customFormat="1" ht="13.8" x14ac:dyDescent="0.25">
      <c r="A142" s="7">
        <v>174</v>
      </c>
      <c r="B142" s="39" t="s">
        <v>150</v>
      </c>
      <c r="C142" s="7">
        <v>174</v>
      </c>
      <c r="D142" s="7"/>
      <c r="E142" s="6">
        <v>7620</v>
      </c>
      <c r="F142" s="6"/>
      <c r="G142" s="32">
        <v>2.5858000000000001E-4</v>
      </c>
      <c r="H142" s="6"/>
      <c r="I142" s="6">
        <v>19797</v>
      </c>
      <c r="J142" s="6"/>
      <c r="K142" s="32">
        <v>5.7107000000000002E-4</v>
      </c>
      <c r="L142" s="6"/>
      <c r="M142" s="6"/>
    </row>
    <row r="143" spans="1:13" s="9" customFormat="1" ht="13.8" x14ac:dyDescent="0.25">
      <c r="A143" s="7">
        <v>175</v>
      </c>
      <c r="B143" s="39" t="s">
        <v>151</v>
      </c>
      <c r="C143" s="7">
        <v>175</v>
      </c>
      <c r="D143" s="7"/>
      <c r="E143" s="6">
        <v>22291</v>
      </c>
      <c r="F143" s="6"/>
      <c r="G143" s="32">
        <v>7.5642999999999999E-4</v>
      </c>
      <c r="H143" s="6"/>
      <c r="I143" s="6">
        <v>29888</v>
      </c>
      <c r="J143" s="6"/>
      <c r="K143" s="32">
        <v>8.6216000000000005E-4</v>
      </c>
      <c r="L143" s="6"/>
      <c r="M143" s="6"/>
    </row>
    <row r="144" spans="1:13" s="9" customFormat="1" ht="13.8" x14ac:dyDescent="0.25">
      <c r="A144" s="7">
        <v>177</v>
      </c>
      <c r="B144" s="39" t="s">
        <v>152</v>
      </c>
      <c r="C144" s="7">
        <v>177</v>
      </c>
      <c r="D144" s="7"/>
      <c r="E144" s="6">
        <v>9960</v>
      </c>
      <c r="F144" s="6"/>
      <c r="G144" s="32">
        <v>3.3797999999999999E-4</v>
      </c>
      <c r="H144" s="6"/>
      <c r="I144" s="6">
        <v>12395</v>
      </c>
      <c r="J144" s="6"/>
      <c r="K144" s="32">
        <v>3.5754999999999999E-4</v>
      </c>
      <c r="L144" s="6"/>
      <c r="M144" s="6"/>
    </row>
    <row r="145" spans="1:13" s="9" customFormat="1" ht="13.8" x14ac:dyDescent="0.25">
      <c r="A145" s="7">
        <v>179</v>
      </c>
      <c r="B145" s="39" t="s">
        <v>153</v>
      </c>
      <c r="C145" s="7">
        <v>179</v>
      </c>
      <c r="D145" s="7"/>
      <c r="E145" s="6">
        <v>84080</v>
      </c>
      <c r="F145" s="6"/>
      <c r="G145" s="32">
        <v>2.8531899999999998E-3</v>
      </c>
      <c r="H145" s="6"/>
      <c r="I145" s="6">
        <v>101238</v>
      </c>
      <c r="J145" s="6"/>
      <c r="K145" s="32">
        <v>2.9203499999999999E-3</v>
      </c>
      <c r="L145" s="6"/>
      <c r="M145" s="6"/>
    </row>
    <row r="146" spans="1:13" s="9" customFormat="1" ht="13.8" x14ac:dyDescent="0.25">
      <c r="A146" s="7">
        <v>180</v>
      </c>
      <c r="B146" s="39" t="s">
        <v>154</v>
      </c>
      <c r="C146" s="7">
        <v>180</v>
      </c>
      <c r="D146" s="7"/>
      <c r="E146" s="6">
        <v>105247</v>
      </c>
      <c r="F146" s="6"/>
      <c r="G146" s="32">
        <v>3.5714700000000002E-3</v>
      </c>
      <c r="H146" s="6"/>
      <c r="I146" s="6">
        <v>116984</v>
      </c>
      <c r="J146" s="6"/>
      <c r="K146" s="32">
        <v>3.37456E-3</v>
      </c>
      <c r="L146" s="6"/>
      <c r="M146" s="6"/>
    </row>
    <row r="147" spans="1:13" s="9" customFormat="1" ht="13.8" x14ac:dyDescent="0.25">
      <c r="A147" s="7">
        <v>181</v>
      </c>
      <c r="B147" s="39" t="s">
        <v>155</v>
      </c>
      <c r="C147" s="7">
        <v>181</v>
      </c>
      <c r="D147" s="7"/>
      <c r="E147" s="6">
        <v>8086</v>
      </c>
      <c r="F147" s="6"/>
      <c r="G147" s="32">
        <v>2.7439000000000001E-4</v>
      </c>
      <c r="H147" s="6"/>
      <c r="I147" s="6">
        <v>7364</v>
      </c>
      <c r="J147" s="6"/>
      <c r="K147" s="32">
        <v>2.1242E-4</v>
      </c>
      <c r="L147" s="6"/>
      <c r="M147" s="6"/>
    </row>
    <row r="148" spans="1:13" s="9" customFormat="1" ht="13.8" x14ac:dyDescent="0.25">
      <c r="A148" s="7">
        <v>182</v>
      </c>
      <c r="B148" s="39" t="s">
        <v>156</v>
      </c>
      <c r="C148" s="7">
        <v>182</v>
      </c>
      <c r="D148" s="7"/>
      <c r="E148" s="6">
        <v>38118</v>
      </c>
      <c r="F148" s="6"/>
      <c r="G148" s="32">
        <v>1.2934999999999999E-3</v>
      </c>
      <c r="H148" s="6"/>
      <c r="I148" s="6">
        <v>50828</v>
      </c>
      <c r="J148" s="6"/>
      <c r="K148" s="32">
        <v>1.4662E-3</v>
      </c>
      <c r="L148" s="6"/>
      <c r="M148" s="6"/>
    </row>
    <row r="149" spans="1:13" s="9" customFormat="1" ht="13.8" x14ac:dyDescent="0.25">
      <c r="A149" s="7">
        <v>183</v>
      </c>
      <c r="B149" s="39" t="s">
        <v>157</v>
      </c>
      <c r="C149" s="7">
        <v>183</v>
      </c>
      <c r="D149" s="7"/>
      <c r="E149" s="6">
        <v>15294</v>
      </c>
      <c r="F149" s="6"/>
      <c r="G149" s="32">
        <v>5.1898999999999999E-4</v>
      </c>
      <c r="H149" s="6"/>
      <c r="I149" s="6">
        <v>16057</v>
      </c>
      <c r="J149" s="6"/>
      <c r="K149" s="32">
        <v>4.6318999999999999E-4</v>
      </c>
      <c r="L149" s="6"/>
      <c r="M149" s="6"/>
    </row>
    <row r="150" spans="1:13" s="9" customFormat="1" ht="13.8" x14ac:dyDescent="0.25">
      <c r="A150" s="7">
        <v>184</v>
      </c>
      <c r="B150" s="39" t="s">
        <v>158</v>
      </c>
      <c r="C150" s="7">
        <v>184</v>
      </c>
      <c r="D150" s="7"/>
      <c r="E150" s="6">
        <v>2299</v>
      </c>
      <c r="F150" s="6"/>
      <c r="G150" s="32">
        <v>7.8009999999999993E-5</v>
      </c>
      <c r="H150" s="6"/>
      <c r="I150" s="6">
        <v>2882</v>
      </c>
      <c r="J150" s="6"/>
      <c r="K150" s="32">
        <v>8.3139999999999993E-5</v>
      </c>
      <c r="L150" s="6"/>
      <c r="M150" s="6"/>
    </row>
    <row r="151" spans="1:13" s="9" customFormat="1" ht="13.8" x14ac:dyDescent="0.25">
      <c r="A151" s="7">
        <v>185</v>
      </c>
      <c r="B151" s="39" t="s">
        <v>159</v>
      </c>
      <c r="C151" s="7">
        <v>185</v>
      </c>
      <c r="D151" s="7"/>
      <c r="E151" s="6">
        <v>135087</v>
      </c>
      <c r="F151" s="6"/>
      <c r="G151" s="32">
        <v>4.58407E-3</v>
      </c>
      <c r="H151" s="6"/>
      <c r="I151" s="6">
        <v>161529</v>
      </c>
      <c r="J151" s="6"/>
      <c r="K151" s="32">
        <v>4.6595300000000003E-3</v>
      </c>
      <c r="L151" s="6"/>
      <c r="M151" s="6"/>
    </row>
    <row r="152" spans="1:13" s="9" customFormat="1" ht="13.8" x14ac:dyDescent="0.25">
      <c r="A152" s="7">
        <v>186</v>
      </c>
      <c r="B152" s="39" t="s">
        <v>160</v>
      </c>
      <c r="C152" s="7">
        <v>186</v>
      </c>
      <c r="D152" s="7"/>
      <c r="E152" s="6">
        <v>3032</v>
      </c>
      <c r="F152" s="6"/>
      <c r="G152" s="32">
        <v>1.0289E-4</v>
      </c>
      <c r="H152" s="6"/>
      <c r="I152" s="6">
        <v>3352</v>
      </c>
      <c r="J152" s="6"/>
      <c r="K152" s="32">
        <v>9.6689999999999998E-5</v>
      </c>
      <c r="L152" s="6"/>
      <c r="M152" s="6"/>
    </row>
    <row r="153" spans="1:13" s="9" customFormat="1" ht="13.8" x14ac:dyDescent="0.25">
      <c r="A153" s="7">
        <v>187</v>
      </c>
      <c r="B153" s="39" t="s">
        <v>161</v>
      </c>
      <c r="C153" s="7">
        <v>187</v>
      </c>
      <c r="D153" s="7"/>
      <c r="E153" s="6">
        <v>36494</v>
      </c>
      <c r="F153" s="6"/>
      <c r="G153" s="32">
        <v>1.23839E-3</v>
      </c>
      <c r="H153" s="6"/>
      <c r="I153" s="6">
        <v>48251</v>
      </c>
      <c r="J153" s="6"/>
      <c r="K153" s="32">
        <v>1.3918699999999999E-3</v>
      </c>
      <c r="L153" s="6"/>
      <c r="M153" s="6"/>
    </row>
    <row r="154" spans="1:13" s="9" customFormat="1" ht="13.8" x14ac:dyDescent="0.25">
      <c r="A154" s="7">
        <v>188</v>
      </c>
      <c r="B154" s="39" t="s">
        <v>163</v>
      </c>
      <c r="C154" s="7">
        <v>188</v>
      </c>
      <c r="D154" s="7"/>
      <c r="E154" s="6">
        <v>160039</v>
      </c>
      <c r="F154" s="6"/>
      <c r="G154" s="32">
        <v>5.4308000000000004E-3</v>
      </c>
      <c r="H154" s="6"/>
      <c r="I154" s="6">
        <v>174302</v>
      </c>
      <c r="J154" s="6"/>
      <c r="K154" s="32">
        <v>5.0279799999999996E-3</v>
      </c>
      <c r="L154" s="6"/>
      <c r="M154" s="6"/>
    </row>
    <row r="155" spans="1:13" s="9" customFormat="1" ht="13.8" x14ac:dyDescent="0.25">
      <c r="A155" s="7">
        <v>189</v>
      </c>
      <c r="B155" s="39" t="s">
        <v>162</v>
      </c>
      <c r="C155" s="7">
        <v>189</v>
      </c>
      <c r="D155" s="7"/>
      <c r="E155" s="6">
        <v>13609</v>
      </c>
      <c r="F155" s="6"/>
      <c r="G155" s="32">
        <v>4.6181E-4</v>
      </c>
      <c r="H155" s="6"/>
      <c r="I155" s="6">
        <v>15540</v>
      </c>
      <c r="J155" s="6"/>
      <c r="K155" s="32">
        <v>4.4827000000000002E-4</v>
      </c>
      <c r="L155" s="6"/>
      <c r="M155" s="6"/>
    </row>
    <row r="156" spans="1:13" s="9" customFormat="1" ht="13.8" x14ac:dyDescent="0.25">
      <c r="A156" s="7">
        <v>191</v>
      </c>
      <c r="B156" s="39" t="s">
        <v>164</v>
      </c>
      <c r="C156" s="7">
        <v>191</v>
      </c>
      <c r="D156" s="39"/>
      <c r="E156" s="6">
        <v>14644</v>
      </c>
      <c r="F156" s="6"/>
      <c r="G156" s="32">
        <v>4.9693000000000003E-4</v>
      </c>
      <c r="H156" s="6"/>
      <c r="I156" s="6">
        <v>18664</v>
      </c>
      <c r="J156" s="6"/>
      <c r="K156" s="32">
        <v>5.3839000000000003E-4</v>
      </c>
      <c r="L156" s="6"/>
      <c r="M156" s="6"/>
    </row>
    <row r="157" spans="1:13" s="9" customFormat="1" ht="13.8" x14ac:dyDescent="0.25">
      <c r="A157" s="7">
        <v>192</v>
      </c>
      <c r="B157" s="39" t="s">
        <v>165</v>
      </c>
      <c r="C157" s="7">
        <v>192</v>
      </c>
      <c r="D157" s="7"/>
      <c r="E157" s="6">
        <v>234264</v>
      </c>
      <c r="F157" s="6"/>
      <c r="G157" s="32">
        <v>7.9495599999999996E-3</v>
      </c>
      <c r="H157" s="6"/>
      <c r="I157" s="6">
        <v>269729</v>
      </c>
      <c r="J157" s="6"/>
      <c r="K157" s="32">
        <v>7.7806999999999998E-3</v>
      </c>
      <c r="L157" s="6"/>
      <c r="M157" s="6"/>
    </row>
    <row r="158" spans="1:13" s="9" customFormat="1" ht="13.8" x14ac:dyDescent="0.25">
      <c r="A158" s="7">
        <v>193</v>
      </c>
      <c r="B158" s="39" t="s">
        <v>166</v>
      </c>
      <c r="C158" s="7">
        <v>193</v>
      </c>
      <c r="D158" s="7"/>
      <c r="E158" s="6">
        <v>16983</v>
      </c>
      <c r="F158" s="6"/>
      <c r="G158" s="32">
        <v>5.7629999999999997E-4</v>
      </c>
      <c r="H158" s="6"/>
      <c r="I158" s="6">
        <v>22410</v>
      </c>
      <c r="J158" s="6"/>
      <c r="K158" s="32">
        <v>6.4645000000000002E-4</v>
      </c>
      <c r="L158" s="6"/>
      <c r="M158" s="6"/>
    </row>
    <row r="159" spans="1:13" s="9" customFormat="1" ht="13.8" x14ac:dyDescent="0.25">
      <c r="A159" s="7">
        <v>194</v>
      </c>
      <c r="B159" s="39" t="s">
        <v>167</v>
      </c>
      <c r="C159" s="7">
        <v>194</v>
      </c>
      <c r="D159" s="7"/>
      <c r="E159" s="6">
        <v>21868</v>
      </c>
      <c r="F159" s="6"/>
      <c r="G159" s="32">
        <v>7.4206999999999995E-4</v>
      </c>
      <c r="H159" s="6"/>
      <c r="I159" s="6">
        <v>27054</v>
      </c>
      <c r="J159" s="6"/>
      <c r="K159" s="32">
        <v>7.8041000000000004E-4</v>
      </c>
      <c r="L159" s="6"/>
      <c r="M159" s="6"/>
    </row>
    <row r="160" spans="1:13" s="9" customFormat="1" ht="13.8" x14ac:dyDescent="0.25">
      <c r="A160" s="7">
        <v>195</v>
      </c>
      <c r="B160" s="39" t="s">
        <v>168</v>
      </c>
      <c r="C160" s="7">
        <v>195</v>
      </c>
      <c r="D160" s="7"/>
      <c r="E160" s="6">
        <v>87742</v>
      </c>
      <c r="F160" s="6"/>
      <c r="G160" s="32">
        <v>2.97745E-3</v>
      </c>
      <c r="H160" s="6"/>
      <c r="I160" s="6">
        <v>91861</v>
      </c>
      <c r="J160" s="6"/>
      <c r="K160" s="32">
        <v>2.64986E-3</v>
      </c>
      <c r="L160" s="6"/>
      <c r="M160" s="6"/>
    </row>
    <row r="161" spans="1:13" s="9" customFormat="1" ht="13.8" x14ac:dyDescent="0.25">
      <c r="A161" s="7">
        <v>198</v>
      </c>
      <c r="B161" s="39" t="s">
        <v>169</v>
      </c>
      <c r="C161" s="7">
        <v>198</v>
      </c>
      <c r="D161" s="7"/>
      <c r="E161" s="6">
        <v>12024</v>
      </c>
      <c r="F161" s="6"/>
      <c r="G161" s="32">
        <v>4.0801999999999999E-4</v>
      </c>
      <c r="H161" s="6"/>
      <c r="I161" s="6">
        <v>13683</v>
      </c>
      <c r="J161" s="6"/>
      <c r="K161" s="32">
        <v>3.947E-4</v>
      </c>
      <c r="L161" s="6"/>
      <c r="M161" s="6"/>
    </row>
    <row r="162" spans="1:13" s="9" customFormat="1" ht="13.8" x14ac:dyDescent="0.25">
      <c r="A162" s="7">
        <v>200</v>
      </c>
      <c r="B162" s="39" t="s">
        <v>170</v>
      </c>
      <c r="C162" s="7">
        <v>200</v>
      </c>
      <c r="D162" s="7"/>
      <c r="E162" s="6">
        <v>10246</v>
      </c>
      <c r="F162" s="6"/>
      <c r="G162" s="32">
        <v>3.4769E-4</v>
      </c>
      <c r="H162" s="6"/>
      <c r="I162" s="6">
        <v>14905</v>
      </c>
      <c r="J162" s="6"/>
      <c r="K162" s="32">
        <v>4.2996000000000001E-4</v>
      </c>
      <c r="L162" s="6"/>
      <c r="M162" s="6"/>
    </row>
    <row r="163" spans="1:13" s="9" customFormat="1" ht="13.8" x14ac:dyDescent="0.25">
      <c r="A163" s="7">
        <v>201</v>
      </c>
      <c r="B163" s="39" t="s">
        <v>171</v>
      </c>
      <c r="C163" s="7">
        <v>201</v>
      </c>
      <c r="D163" s="7"/>
      <c r="E163" s="6">
        <v>23309</v>
      </c>
      <c r="F163" s="6"/>
      <c r="G163" s="32">
        <v>7.9097E-4</v>
      </c>
      <c r="H163" s="6"/>
      <c r="I163" s="6">
        <v>26458</v>
      </c>
      <c r="J163" s="6"/>
      <c r="K163" s="32">
        <v>7.6322E-4</v>
      </c>
      <c r="L163" s="6"/>
      <c r="M163" s="6"/>
    </row>
    <row r="164" spans="1:13" s="9" customFormat="1" ht="13.8" x14ac:dyDescent="0.25">
      <c r="A164" s="7">
        <v>202</v>
      </c>
      <c r="B164" s="39" t="s">
        <v>172</v>
      </c>
      <c r="C164" s="7">
        <v>202</v>
      </c>
      <c r="D164" s="7"/>
      <c r="E164" s="6">
        <v>11764</v>
      </c>
      <c r="F164" s="6"/>
      <c r="G164" s="32">
        <v>3.992E-4</v>
      </c>
      <c r="H164" s="6"/>
      <c r="I164" s="6">
        <v>13378</v>
      </c>
      <c r="J164" s="6"/>
      <c r="K164" s="32">
        <v>3.8591E-4</v>
      </c>
      <c r="L164" s="6"/>
      <c r="M164" s="6"/>
    </row>
    <row r="165" spans="1:13" s="9" customFormat="1" ht="13.8" x14ac:dyDescent="0.25">
      <c r="A165" s="7">
        <v>205</v>
      </c>
      <c r="B165" s="39" t="s">
        <v>173</v>
      </c>
      <c r="C165" s="7">
        <v>205</v>
      </c>
      <c r="D165" s="7"/>
      <c r="E165" s="6">
        <v>8356</v>
      </c>
      <c r="F165" s="6"/>
      <c r="G165" s="32">
        <v>2.8354999999999998E-4</v>
      </c>
      <c r="H165" s="6"/>
      <c r="I165" s="6">
        <v>11142</v>
      </c>
      <c r="J165" s="6"/>
      <c r="K165" s="32">
        <v>3.2141E-4</v>
      </c>
      <c r="L165" s="6"/>
      <c r="M165" s="6"/>
    </row>
    <row r="166" spans="1:13" s="9" customFormat="1" ht="13.8" x14ac:dyDescent="0.25">
      <c r="A166" s="7">
        <v>206</v>
      </c>
      <c r="B166" s="39" t="s">
        <v>174</v>
      </c>
      <c r="C166" s="7">
        <v>206</v>
      </c>
      <c r="D166" s="7"/>
      <c r="E166" s="6">
        <v>67948</v>
      </c>
      <c r="F166" s="6"/>
      <c r="G166" s="32">
        <v>2.30576E-3</v>
      </c>
      <c r="H166" s="6"/>
      <c r="I166" s="6">
        <v>82727</v>
      </c>
      <c r="J166" s="6"/>
      <c r="K166" s="32">
        <v>2.3863700000000001E-3</v>
      </c>
      <c r="L166" s="6"/>
      <c r="M166" s="6"/>
    </row>
    <row r="167" spans="1:13" s="9" customFormat="1" ht="13.8" x14ac:dyDescent="0.25">
      <c r="A167" s="7">
        <v>207</v>
      </c>
      <c r="B167" s="39" t="s">
        <v>175</v>
      </c>
      <c r="C167" s="7">
        <v>207</v>
      </c>
      <c r="D167" s="7"/>
      <c r="E167" s="6">
        <v>14027</v>
      </c>
      <c r="F167" s="6"/>
      <c r="G167" s="32">
        <v>4.7600000000000002E-4</v>
      </c>
      <c r="H167" s="6"/>
      <c r="I167" s="6">
        <v>17354</v>
      </c>
      <c r="J167" s="6"/>
      <c r="K167" s="32">
        <v>5.0060000000000002E-4</v>
      </c>
      <c r="L167" s="6"/>
      <c r="M167" s="6"/>
    </row>
    <row r="168" spans="1:13" s="9" customFormat="1" ht="13.8" x14ac:dyDescent="0.25">
      <c r="A168" s="7">
        <v>208</v>
      </c>
      <c r="B168" s="39" t="s">
        <v>176</v>
      </c>
      <c r="C168" s="7">
        <v>208</v>
      </c>
      <c r="D168" s="7"/>
      <c r="E168" s="6">
        <v>42761</v>
      </c>
      <c r="F168" s="6"/>
      <c r="G168" s="32">
        <v>1.4510599999999999E-3</v>
      </c>
      <c r="H168" s="6"/>
      <c r="I168" s="6">
        <v>48089</v>
      </c>
      <c r="J168" s="6"/>
      <c r="K168" s="32">
        <v>1.38719E-3</v>
      </c>
      <c r="L168" s="6"/>
      <c r="M168" s="6"/>
    </row>
    <row r="169" spans="1:13" s="9" customFormat="1" ht="13.8" x14ac:dyDescent="0.25">
      <c r="A169" s="7">
        <v>209</v>
      </c>
      <c r="B169" s="39" t="s">
        <v>177</v>
      </c>
      <c r="C169" s="7">
        <v>209</v>
      </c>
      <c r="D169" s="7"/>
      <c r="E169" s="6">
        <v>20035</v>
      </c>
      <c r="F169" s="6"/>
      <c r="G169" s="32">
        <v>6.7986999999999995E-4</v>
      </c>
      <c r="H169" s="6"/>
      <c r="I169" s="6">
        <v>23220</v>
      </c>
      <c r="J169" s="6"/>
      <c r="K169" s="32">
        <v>6.6980999999999996E-4</v>
      </c>
      <c r="L169" s="6"/>
      <c r="M169" s="6"/>
    </row>
    <row r="170" spans="1:13" s="9" customFormat="1" ht="13.8" x14ac:dyDescent="0.25">
      <c r="A170" s="7">
        <v>210</v>
      </c>
      <c r="B170" s="39" t="s">
        <v>178</v>
      </c>
      <c r="C170" s="7">
        <v>210</v>
      </c>
      <c r="D170" s="39"/>
      <c r="E170" s="6">
        <v>37499</v>
      </c>
      <c r="F170" s="6"/>
      <c r="G170" s="32">
        <v>1.2725E-3</v>
      </c>
      <c r="H170" s="6"/>
      <c r="I170" s="6">
        <v>41705</v>
      </c>
      <c r="J170" s="6"/>
      <c r="K170" s="32">
        <v>1.2030400000000001E-3</v>
      </c>
      <c r="L170" s="6"/>
      <c r="M170" s="6"/>
    </row>
    <row r="171" spans="1:13" s="9" customFormat="1" ht="13.8" x14ac:dyDescent="0.25">
      <c r="A171" s="7">
        <v>213</v>
      </c>
      <c r="B171" s="39" t="s">
        <v>179</v>
      </c>
      <c r="C171" s="7">
        <v>213</v>
      </c>
      <c r="D171" s="7"/>
      <c r="E171" s="6">
        <v>28272</v>
      </c>
      <c r="F171" s="6"/>
      <c r="G171" s="32">
        <v>9.5938999999999996E-4</v>
      </c>
      <c r="H171" s="6"/>
      <c r="I171" s="6">
        <v>31758</v>
      </c>
      <c r="J171" s="6"/>
      <c r="K171" s="32">
        <v>9.1609999999999999E-4</v>
      </c>
      <c r="L171" s="6"/>
      <c r="M171" s="6"/>
    </row>
    <row r="172" spans="1:13" s="9" customFormat="1" ht="13.8" x14ac:dyDescent="0.25">
      <c r="A172" s="7">
        <v>214</v>
      </c>
      <c r="B172" s="39" t="s">
        <v>180</v>
      </c>
      <c r="C172" s="7">
        <v>214</v>
      </c>
      <c r="D172" s="7"/>
      <c r="E172" s="6">
        <v>700</v>
      </c>
      <c r="F172" s="6"/>
      <c r="G172" s="32">
        <v>2.3750000000000001E-5</v>
      </c>
      <c r="H172" s="6"/>
      <c r="I172" s="6">
        <v>850</v>
      </c>
      <c r="J172" s="6"/>
      <c r="K172" s="32">
        <v>2.4519999999999999E-5</v>
      </c>
      <c r="L172" s="6"/>
      <c r="M172" s="6"/>
    </row>
    <row r="173" spans="1:13" s="9" customFormat="1" ht="13.8" x14ac:dyDescent="0.25">
      <c r="A173" s="7">
        <v>215</v>
      </c>
      <c r="B173" s="39" t="s">
        <v>181</v>
      </c>
      <c r="C173" s="7">
        <v>215</v>
      </c>
      <c r="D173" s="7"/>
      <c r="E173" s="6">
        <v>4201</v>
      </c>
      <c r="F173" s="6"/>
      <c r="G173" s="32">
        <v>1.4255999999999999E-4</v>
      </c>
      <c r="H173" s="6"/>
      <c r="I173" s="6">
        <v>5095</v>
      </c>
      <c r="J173" s="6"/>
      <c r="K173" s="32">
        <v>1.4697000000000001E-4</v>
      </c>
      <c r="L173" s="6"/>
      <c r="M173" s="6"/>
    </row>
    <row r="174" spans="1:13" s="9" customFormat="1" ht="13.8" x14ac:dyDescent="0.25">
      <c r="A174" s="7">
        <v>216</v>
      </c>
      <c r="B174" s="39" t="s">
        <v>182</v>
      </c>
      <c r="C174" s="7">
        <v>216</v>
      </c>
      <c r="D174" s="7"/>
      <c r="E174" s="6">
        <v>101617</v>
      </c>
      <c r="F174" s="6"/>
      <c r="G174" s="32">
        <v>3.4482900000000001E-3</v>
      </c>
      <c r="H174" s="6"/>
      <c r="I174" s="6">
        <v>107751</v>
      </c>
      <c r="J174" s="6"/>
      <c r="K174" s="32">
        <v>3.10823E-3</v>
      </c>
      <c r="L174" s="6"/>
      <c r="M174" s="6"/>
    </row>
    <row r="175" spans="1:13" s="9" customFormat="1" ht="13.8" x14ac:dyDescent="0.25">
      <c r="A175" s="7">
        <v>217</v>
      </c>
      <c r="B175" s="39" t="s">
        <v>183</v>
      </c>
      <c r="C175" s="7">
        <v>217</v>
      </c>
      <c r="D175" s="7"/>
      <c r="E175" s="6">
        <v>4163</v>
      </c>
      <c r="F175" s="6"/>
      <c r="G175" s="32">
        <v>1.4127000000000001E-4</v>
      </c>
      <c r="H175" s="6"/>
      <c r="I175" s="6">
        <v>5415</v>
      </c>
      <c r="J175" s="6"/>
      <c r="K175" s="32">
        <v>1.562E-4</v>
      </c>
      <c r="L175" s="6"/>
      <c r="M175" s="6"/>
    </row>
    <row r="176" spans="1:13" s="9" customFormat="1" ht="13.8" x14ac:dyDescent="0.25">
      <c r="A176" s="7">
        <v>219</v>
      </c>
      <c r="B176" s="39" t="s">
        <v>319</v>
      </c>
      <c r="C176" s="7">
        <v>219</v>
      </c>
      <c r="D176" s="7"/>
      <c r="E176" s="6">
        <v>16772</v>
      </c>
      <c r="F176" s="6"/>
      <c r="G176" s="32">
        <v>5.6913999999999999E-4</v>
      </c>
      <c r="H176" s="6"/>
      <c r="I176" s="6">
        <v>21758</v>
      </c>
      <c r="J176" s="6"/>
      <c r="K176" s="32">
        <v>6.2763999999999995E-4</v>
      </c>
      <c r="L176" s="6"/>
      <c r="M176" s="6"/>
    </row>
    <row r="177" spans="1:13" s="9" customFormat="1" ht="13.8" x14ac:dyDescent="0.25">
      <c r="A177" s="7">
        <v>220</v>
      </c>
      <c r="B177" s="39" t="s">
        <v>184</v>
      </c>
      <c r="C177" s="7">
        <v>220</v>
      </c>
      <c r="D177" s="7"/>
      <c r="E177" s="6">
        <v>27289</v>
      </c>
      <c r="F177" s="6"/>
      <c r="G177" s="32">
        <v>9.2603E-4</v>
      </c>
      <c r="H177" s="6"/>
      <c r="I177" s="6">
        <v>31302</v>
      </c>
      <c r="J177" s="6"/>
      <c r="K177" s="32">
        <v>9.0295000000000002E-4</v>
      </c>
      <c r="L177" s="6"/>
      <c r="M177" s="6"/>
    </row>
    <row r="178" spans="1:13" s="9" customFormat="1" ht="13.8" x14ac:dyDescent="0.25">
      <c r="A178" s="7">
        <v>221</v>
      </c>
      <c r="B178" s="39" t="s">
        <v>185</v>
      </c>
      <c r="C178" s="7">
        <v>221</v>
      </c>
      <c r="D178" s="7"/>
      <c r="E178" s="6">
        <v>9467</v>
      </c>
      <c r="F178" s="6"/>
      <c r="G178" s="32">
        <v>3.2126000000000002E-4</v>
      </c>
      <c r="H178" s="6"/>
      <c r="I178" s="6">
        <v>12226</v>
      </c>
      <c r="J178" s="6"/>
      <c r="K178" s="32">
        <v>3.5268000000000002E-4</v>
      </c>
      <c r="L178" s="6"/>
      <c r="M178" s="6"/>
    </row>
    <row r="179" spans="1:13" s="9" customFormat="1" ht="13.8" x14ac:dyDescent="0.25">
      <c r="A179" s="7">
        <v>222</v>
      </c>
      <c r="B179" s="39" t="s">
        <v>320</v>
      </c>
      <c r="C179" s="7">
        <v>222</v>
      </c>
      <c r="D179" s="7"/>
      <c r="E179" s="6">
        <v>25340</v>
      </c>
      <c r="F179" s="6"/>
      <c r="G179" s="32">
        <v>8.5988999999999998E-4</v>
      </c>
      <c r="H179" s="6"/>
      <c r="I179" s="6">
        <v>35960</v>
      </c>
      <c r="J179" s="6"/>
      <c r="K179" s="32">
        <v>1.03732E-3</v>
      </c>
      <c r="L179" s="6"/>
      <c r="M179" s="6"/>
    </row>
    <row r="180" spans="1:13" s="9" customFormat="1" ht="13.8" x14ac:dyDescent="0.25">
      <c r="A180" s="7">
        <v>223</v>
      </c>
      <c r="B180" s="39" t="s">
        <v>186</v>
      </c>
      <c r="C180" s="7">
        <v>223</v>
      </c>
      <c r="D180" s="7"/>
      <c r="E180" s="6">
        <v>24633</v>
      </c>
      <c r="F180" s="6"/>
      <c r="G180" s="32">
        <v>8.3589999999999999E-4</v>
      </c>
      <c r="H180" s="6"/>
      <c r="I180" s="6">
        <v>30279</v>
      </c>
      <c r="J180" s="6"/>
      <c r="K180" s="32">
        <v>8.7343999999999996E-4</v>
      </c>
      <c r="L180" s="6"/>
      <c r="M180" s="6"/>
    </row>
    <row r="181" spans="1:13" s="9" customFormat="1" ht="13.8" x14ac:dyDescent="0.25">
      <c r="A181" s="7">
        <v>224</v>
      </c>
      <c r="B181" s="39" t="s">
        <v>187</v>
      </c>
      <c r="C181" s="7">
        <v>224</v>
      </c>
      <c r="D181" s="7"/>
      <c r="E181" s="6">
        <v>4000</v>
      </c>
      <c r="F181" s="6"/>
      <c r="G181" s="32">
        <v>1.3574E-4</v>
      </c>
      <c r="H181" s="6"/>
      <c r="I181" s="6">
        <v>4892</v>
      </c>
      <c r="J181" s="6"/>
      <c r="K181" s="32">
        <v>1.4112E-4</v>
      </c>
      <c r="L181" s="6"/>
      <c r="M181" s="6"/>
    </row>
    <row r="182" spans="1:13" s="9" customFormat="1" ht="13.8" x14ac:dyDescent="0.25">
      <c r="A182" s="7">
        <v>225</v>
      </c>
      <c r="B182" s="39" t="s">
        <v>188</v>
      </c>
      <c r="C182" s="7">
        <v>225</v>
      </c>
      <c r="D182" s="7"/>
      <c r="E182" s="6">
        <v>277</v>
      </c>
      <c r="F182" s="6"/>
      <c r="G182" s="32">
        <v>9.3999999999999998E-6</v>
      </c>
      <c r="H182" s="6"/>
      <c r="I182" s="6">
        <v>3383</v>
      </c>
      <c r="J182" s="6"/>
      <c r="K182" s="32">
        <v>9.7590000000000006E-5</v>
      </c>
      <c r="L182" s="6"/>
      <c r="M182" s="6"/>
    </row>
    <row r="183" spans="1:13" s="9" customFormat="1" ht="13.8" x14ac:dyDescent="0.25">
      <c r="A183" s="7">
        <v>227</v>
      </c>
      <c r="B183" s="39" t="s">
        <v>189</v>
      </c>
      <c r="C183" s="7">
        <v>227</v>
      </c>
      <c r="D183" s="7"/>
      <c r="E183" s="6">
        <v>8939</v>
      </c>
      <c r="F183" s="6"/>
      <c r="G183" s="32">
        <v>3.0333999999999998E-4</v>
      </c>
      <c r="H183" s="6"/>
      <c r="I183" s="6">
        <v>9877</v>
      </c>
      <c r="J183" s="6"/>
      <c r="K183" s="32">
        <v>2.8491999999999998E-4</v>
      </c>
      <c r="L183" s="6"/>
      <c r="M183" s="6"/>
    </row>
    <row r="184" spans="1:13" s="9" customFormat="1" ht="13.8" x14ac:dyDescent="0.25">
      <c r="A184" s="7">
        <v>228</v>
      </c>
      <c r="B184" s="39" t="s">
        <v>190</v>
      </c>
      <c r="C184" s="7">
        <v>228</v>
      </c>
      <c r="D184" s="7"/>
      <c r="E184" s="6">
        <v>3414</v>
      </c>
      <c r="F184" s="6"/>
      <c r="G184" s="32">
        <v>1.1585E-4</v>
      </c>
      <c r="H184" s="6"/>
      <c r="I184" s="6">
        <v>4557</v>
      </c>
      <c r="J184" s="6"/>
      <c r="K184" s="32">
        <v>1.3145E-4</v>
      </c>
      <c r="L184" s="6"/>
      <c r="M184" s="6"/>
    </row>
    <row r="185" spans="1:13" s="9" customFormat="1" ht="13.8" x14ac:dyDescent="0.25">
      <c r="A185" s="7">
        <v>230</v>
      </c>
      <c r="B185" s="39" t="s">
        <v>191</v>
      </c>
      <c r="C185" s="7">
        <v>230</v>
      </c>
      <c r="D185" s="7"/>
      <c r="E185" s="20">
        <v>0</v>
      </c>
      <c r="F185" s="6"/>
      <c r="G185" s="32">
        <v>0</v>
      </c>
      <c r="H185" s="6"/>
      <c r="I185" s="20">
        <v>10333</v>
      </c>
      <c r="J185" s="6"/>
      <c r="K185" s="32">
        <v>2.9807E-4</v>
      </c>
      <c r="L185" s="6"/>
      <c r="M185" s="6"/>
    </row>
    <row r="186" spans="1:13" s="9" customFormat="1" ht="13.8" x14ac:dyDescent="0.25">
      <c r="A186" s="7">
        <v>231</v>
      </c>
      <c r="B186" s="39" t="s">
        <v>192</v>
      </c>
      <c r="C186" s="7">
        <v>231</v>
      </c>
      <c r="D186" s="39"/>
      <c r="E186" s="6">
        <v>58003</v>
      </c>
      <c r="F186" s="6"/>
      <c r="G186" s="32">
        <v>1.9682900000000001E-3</v>
      </c>
      <c r="H186" s="6"/>
      <c r="I186" s="6">
        <v>66467</v>
      </c>
      <c r="J186" s="6"/>
      <c r="K186" s="32">
        <v>1.9173300000000001E-3</v>
      </c>
      <c r="L186" s="6"/>
      <c r="M186" s="6"/>
    </row>
    <row r="187" spans="1:13" s="9" customFormat="1" ht="13.8" x14ac:dyDescent="0.25">
      <c r="A187" s="7">
        <v>234</v>
      </c>
      <c r="B187" s="39" t="s">
        <v>193</v>
      </c>
      <c r="C187" s="7">
        <v>234</v>
      </c>
      <c r="D187" s="7"/>
      <c r="E187" s="6">
        <v>5085</v>
      </c>
      <c r="F187" s="6"/>
      <c r="G187" s="32">
        <v>1.7255999999999999E-4</v>
      </c>
      <c r="H187" s="6"/>
      <c r="I187" s="6">
        <v>6533</v>
      </c>
      <c r="J187" s="6"/>
      <c r="K187" s="32">
        <v>1.8845E-4</v>
      </c>
      <c r="L187" s="6"/>
      <c r="M187" s="6"/>
    </row>
    <row r="188" spans="1:13" s="9" customFormat="1" ht="13.8" x14ac:dyDescent="0.25">
      <c r="A188" s="7">
        <v>235</v>
      </c>
      <c r="B188" s="39" t="s">
        <v>194</v>
      </c>
      <c r="C188" s="7">
        <v>235</v>
      </c>
      <c r="D188" s="7"/>
      <c r="E188" s="6">
        <v>16011</v>
      </c>
      <c r="F188" s="6"/>
      <c r="G188" s="32">
        <v>5.4332000000000002E-4</v>
      </c>
      <c r="H188" s="6"/>
      <c r="I188" s="6">
        <v>18196</v>
      </c>
      <c r="J188" s="6"/>
      <c r="K188" s="32">
        <v>5.2488999999999997E-4</v>
      </c>
      <c r="L188" s="6"/>
      <c r="M188" s="6"/>
    </row>
    <row r="189" spans="1:13" s="9" customFormat="1" ht="13.8" x14ac:dyDescent="0.25">
      <c r="A189" s="7">
        <v>236</v>
      </c>
      <c r="B189" s="39" t="s">
        <v>195</v>
      </c>
      <c r="C189" s="7">
        <v>236</v>
      </c>
      <c r="D189" s="7"/>
      <c r="E189" s="6">
        <v>11377</v>
      </c>
      <c r="F189" s="6"/>
      <c r="G189" s="32">
        <v>3.8607000000000002E-4</v>
      </c>
      <c r="H189" s="6"/>
      <c r="I189" s="6">
        <v>14285</v>
      </c>
      <c r="J189" s="6"/>
      <c r="K189" s="32">
        <v>4.1207E-4</v>
      </c>
      <c r="L189" s="6"/>
      <c r="M189" s="6"/>
    </row>
    <row r="190" spans="1:13" s="9" customFormat="1" ht="13.8" x14ac:dyDescent="0.25">
      <c r="A190" s="7">
        <v>237</v>
      </c>
      <c r="B190" s="39" t="s">
        <v>196</v>
      </c>
      <c r="C190" s="7">
        <v>237</v>
      </c>
      <c r="D190" s="7"/>
      <c r="E190" s="6">
        <v>62201</v>
      </c>
      <c r="F190" s="6"/>
      <c r="G190" s="32">
        <v>2.1107399999999998E-3</v>
      </c>
      <c r="H190" s="6"/>
      <c r="I190" s="6">
        <v>76064</v>
      </c>
      <c r="J190" s="6"/>
      <c r="K190" s="32">
        <v>2.1941700000000001E-3</v>
      </c>
      <c r="L190" s="6"/>
      <c r="M190" s="6"/>
    </row>
    <row r="191" spans="1:13" s="9" customFormat="1" ht="13.8" x14ac:dyDescent="0.25">
      <c r="A191" s="7">
        <v>238</v>
      </c>
      <c r="B191" s="39" t="s">
        <v>197</v>
      </c>
      <c r="C191" s="7">
        <v>238</v>
      </c>
      <c r="D191" s="7"/>
      <c r="E191" s="6">
        <v>4629</v>
      </c>
      <c r="F191" s="6"/>
      <c r="G191" s="32">
        <v>1.5708000000000001E-4</v>
      </c>
      <c r="H191" s="6"/>
      <c r="I191" s="6">
        <v>6474</v>
      </c>
      <c r="J191" s="6"/>
      <c r="K191" s="32">
        <v>1.8675000000000001E-4</v>
      </c>
      <c r="L191" s="6"/>
      <c r="M191" s="6"/>
    </row>
    <row r="192" spans="1:13" s="9" customFormat="1" ht="13.8" x14ac:dyDescent="0.25">
      <c r="A192" s="7">
        <v>239</v>
      </c>
      <c r="B192" s="39" t="s">
        <v>198</v>
      </c>
      <c r="C192" s="7">
        <v>239</v>
      </c>
      <c r="D192" s="7"/>
      <c r="E192" s="6">
        <v>78866</v>
      </c>
      <c r="F192" s="6"/>
      <c r="G192" s="32">
        <v>2.6762499999999998E-3</v>
      </c>
      <c r="H192" s="6"/>
      <c r="I192" s="6">
        <v>88524</v>
      </c>
      <c r="J192" s="6"/>
      <c r="K192" s="32">
        <v>2.5536000000000001E-3</v>
      </c>
      <c r="L192" s="6"/>
      <c r="M192" s="6"/>
    </row>
    <row r="193" spans="1:13" s="9" customFormat="1" ht="13.8" x14ac:dyDescent="0.25">
      <c r="A193" s="7">
        <v>240</v>
      </c>
      <c r="B193" s="39" t="s">
        <v>199</v>
      </c>
      <c r="C193" s="7">
        <v>240</v>
      </c>
      <c r="D193" s="7"/>
      <c r="E193" s="6">
        <v>33517</v>
      </c>
      <c r="F193" s="6"/>
      <c r="G193" s="32">
        <v>1.13737E-3</v>
      </c>
      <c r="H193" s="6"/>
      <c r="I193" s="6">
        <v>43853</v>
      </c>
      <c r="J193" s="6"/>
      <c r="K193" s="32">
        <v>1.2650000000000001E-3</v>
      </c>
      <c r="L193" s="6"/>
      <c r="M193" s="6"/>
    </row>
    <row r="194" spans="1:13" s="9" customFormat="1" ht="13.8" x14ac:dyDescent="0.25">
      <c r="A194" s="7">
        <v>242</v>
      </c>
      <c r="B194" s="39" t="s">
        <v>200</v>
      </c>
      <c r="C194" s="7">
        <v>242</v>
      </c>
      <c r="D194" s="7"/>
      <c r="E194" s="6">
        <v>3785</v>
      </c>
      <c r="F194" s="6"/>
      <c r="G194" s="32">
        <v>1.2844000000000001E-4</v>
      </c>
      <c r="H194" s="6"/>
      <c r="I194" s="6">
        <v>2770</v>
      </c>
      <c r="J194" s="6"/>
      <c r="K194" s="32">
        <v>7.9900000000000004E-5</v>
      </c>
      <c r="L194" s="6"/>
      <c r="M194" s="6"/>
    </row>
    <row r="195" spans="1:13" s="9" customFormat="1" ht="13.8" x14ac:dyDescent="0.25">
      <c r="A195" s="7">
        <v>243</v>
      </c>
      <c r="B195" s="39" t="s">
        <v>201</v>
      </c>
      <c r="C195" s="7">
        <v>243</v>
      </c>
      <c r="D195" s="7"/>
      <c r="E195" s="6">
        <v>11697</v>
      </c>
      <c r="F195" s="6"/>
      <c r="G195" s="32">
        <v>3.9692999999999998E-4</v>
      </c>
      <c r="H195" s="6"/>
      <c r="I195" s="6">
        <v>12737</v>
      </c>
      <c r="J195" s="6"/>
      <c r="K195" s="32">
        <v>3.6741999999999998E-4</v>
      </c>
      <c r="L195" s="6"/>
      <c r="M195" s="6"/>
    </row>
    <row r="196" spans="1:13" s="9" customFormat="1" ht="13.8" x14ac:dyDescent="0.25">
      <c r="A196" s="7">
        <v>245</v>
      </c>
      <c r="B196" s="39" t="s">
        <v>202</v>
      </c>
      <c r="C196" s="7">
        <v>245</v>
      </c>
      <c r="D196" s="7"/>
      <c r="E196" s="6">
        <v>10271</v>
      </c>
      <c r="F196" s="6"/>
      <c r="G196" s="32">
        <v>3.4853999999999999E-4</v>
      </c>
      <c r="H196" s="6"/>
      <c r="I196" s="6">
        <v>10502</v>
      </c>
      <c r="J196" s="6"/>
      <c r="K196" s="32">
        <v>3.0294000000000002E-4</v>
      </c>
      <c r="L196" s="6"/>
      <c r="M196" s="6"/>
    </row>
    <row r="197" spans="1:13" s="9" customFormat="1" ht="13.8" x14ac:dyDescent="0.25">
      <c r="A197" s="7">
        <v>246</v>
      </c>
      <c r="B197" s="39" t="s">
        <v>203</v>
      </c>
      <c r="C197" s="7">
        <v>246</v>
      </c>
      <c r="D197" s="7"/>
      <c r="E197" s="6">
        <v>26542</v>
      </c>
      <c r="F197" s="6"/>
      <c r="G197" s="32">
        <v>9.0067999999999995E-4</v>
      </c>
      <c r="H197" s="6"/>
      <c r="I197" s="6">
        <v>33983</v>
      </c>
      <c r="J197" s="6"/>
      <c r="K197" s="32">
        <v>9.8028999999999998E-4</v>
      </c>
      <c r="L197" s="6"/>
      <c r="M197" s="6"/>
    </row>
    <row r="198" spans="1:13" s="9" customFormat="1" ht="13.8" x14ac:dyDescent="0.25">
      <c r="A198" s="7">
        <v>247</v>
      </c>
      <c r="B198" s="39" t="s">
        <v>204</v>
      </c>
      <c r="C198" s="7">
        <v>247</v>
      </c>
      <c r="D198" s="7"/>
      <c r="E198" s="6">
        <v>16391</v>
      </c>
      <c r="F198" s="6"/>
      <c r="G198" s="32">
        <v>5.5621999999999996E-4</v>
      </c>
      <c r="H198" s="6"/>
      <c r="I198" s="6">
        <v>20802</v>
      </c>
      <c r="J198" s="6"/>
      <c r="K198" s="32">
        <v>6.0006000000000002E-4</v>
      </c>
      <c r="L198" s="6"/>
      <c r="M198" s="6"/>
    </row>
    <row r="199" spans="1:13" s="9" customFormat="1" ht="13.8" x14ac:dyDescent="0.25">
      <c r="A199" s="7">
        <v>248</v>
      </c>
      <c r="B199" s="39" t="s">
        <v>205</v>
      </c>
      <c r="C199" s="7">
        <v>248</v>
      </c>
      <c r="D199" s="7"/>
      <c r="E199" s="6">
        <v>31618</v>
      </c>
      <c r="F199" s="6"/>
      <c r="G199" s="32">
        <v>1.0729299999999999E-3</v>
      </c>
      <c r="H199" s="6"/>
      <c r="I199" s="6">
        <v>39533</v>
      </c>
      <c r="J199" s="6"/>
      <c r="K199" s="32">
        <v>1.1403800000000001E-3</v>
      </c>
      <c r="L199" s="6"/>
      <c r="M199" s="6"/>
    </row>
    <row r="200" spans="1:13" s="9" customFormat="1" ht="13.8" x14ac:dyDescent="0.25">
      <c r="A200" s="7">
        <v>249</v>
      </c>
      <c r="B200" s="39" t="s">
        <v>206</v>
      </c>
      <c r="C200" s="7">
        <v>249</v>
      </c>
      <c r="D200" s="7"/>
      <c r="E200" s="6">
        <v>16606</v>
      </c>
      <c r="F200" s="6"/>
      <c r="G200" s="32">
        <v>5.6351000000000003E-4</v>
      </c>
      <c r="H200" s="6"/>
      <c r="I200" s="6">
        <v>20729</v>
      </c>
      <c r="J200" s="6"/>
      <c r="K200" s="32">
        <v>5.9796000000000003E-4</v>
      </c>
      <c r="L200" s="6"/>
      <c r="M200" s="6"/>
    </row>
    <row r="201" spans="1:13" s="9" customFormat="1" ht="13.8" x14ac:dyDescent="0.25">
      <c r="A201" s="49">
        <v>250</v>
      </c>
      <c r="B201" s="51" t="s">
        <v>296</v>
      </c>
      <c r="C201" s="49">
        <v>250</v>
      </c>
      <c r="D201" s="7"/>
      <c r="E201" s="6">
        <v>849</v>
      </c>
      <c r="F201" s="6"/>
      <c r="G201" s="32">
        <v>2.881E-5</v>
      </c>
      <c r="H201" s="6"/>
      <c r="I201" s="6">
        <v>0</v>
      </c>
      <c r="J201" s="6"/>
      <c r="K201" s="32">
        <v>0</v>
      </c>
      <c r="L201" s="6"/>
      <c r="M201" s="6"/>
    </row>
    <row r="202" spans="1:13" s="9" customFormat="1" ht="13.8" x14ac:dyDescent="0.25">
      <c r="A202" s="7">
        <v>252</v>
      </c>
      <c r="B202" s="39" t="s">
        <v>207</v>
      </c>
      <c r="C202" s="7">
        <v>252</v>
      </c>
      <c r="D202" s="7"/>
      <c r="E202" s="6">
        <v>3935</v>
      </c>
      <c r="F202" s="6"/>
      <c r="G202" s="32">
        <v>1.3353E-4</v>
      </c>
      <c r="H202" s="6"/>
      <c r="I202" s="6">
        <v>4650</v>
      </c>
      <c r="J202" s="6"/>
      <c r="K202" s="32">
        <v>1.3414000000000001E-4</v>
      </c>
      <c r="L202" s="6"/>
      <c r="M202" s="6"/>
    </row>
    <row r="203" spans="1:13" s="9" customFormat="1" ht="13.8" x14ac:dyDescent="0.25">
      <c r="A203" s="7">
        <v>254</v>
      </c>
      <c r="B203" s="39" t="s">
        <v>208</v>
      </c>
      <c r="C203" s="7">
        <v>254</v>
      </c>
      <c r="D203" s="7"/>
      <c r="E203" s="6">
        <v>35492</v>
      </c>
      <c r="F203" s="6"/>
      <c r="G203" s="32">
        <v>1.2043900000000001E-3</v>
      </c>
      <c r="H203" s="6"/>
      <c r="I203" s="6">
        <v>36549</v>
      </c>
      <c r="J203" s="6"/>
      <c r="K203" s="32">
        <v>1.0543099999999999E-3</v>
      </c>
      <c r="L203" s="6"/>
      <c r="M203" s="6"/>
    </row>
    <row r="204" spans="1:13" s="9" customFormat="1" ht="13.8" x14ac:dyDescent="0.25">
      <c r="A204" s="7">
        <v>255</v>
      </c>
      <c r="B204" s="39" t="s">
        <v>209</v>
      </c>
      <c r="C204" s="7">
        <v>255</v>
      </c>
      <c r="D204" s="7"/>
      <c r="E204" s="6">
        <v>121656</v>
      </c>
      <c r="F204" s="6"/>
      <c r="G204" s="32">
        <v>4.1282999999999997E-3</v>
      </c>
      <c r="H204" s="6"/>
      <c r="I204" s="6">
        <v>153050</v>
      </c>
      <c r="J204" s="6"/>
      <c r="K204" s="32">
        <v>4.41494E-3</v>
      </c>
      <c r="L204" s="6"/>
      <c r="M204" s="6"/>
    </row>
    <row r="205" spans="1:13" s="9" customFormat="1" ht="13.8" x14ac:dyDescent="0.25">
      <c r="A205" s="7">
        <v>256</v>
      </c>
      <c r="B205" s="39" t="s">
        <v>210</v>
      </c>
      <c r="C205" s="7">
        <v>256</v>
      </c>
      <c r="D205" s="7"/>
      <c r="E205" s="6">
        <v>8088</v>
      </c>
      <c r="F205" s="6"/>
      <c r="G205" s="32">
        <v>2.7446000000000003E-4</v>
      </c>
      <c r="H205" s="6"/>
      <c r="I205" s="6">
        <v>12193</v>
      </c>
      <c r="J205" s="6"/>
      <c r="K205" s="32">
        <v>3.5171999999999997E-4</v>
      </c>
      <c r="L205" s="6"/>
      <c r="M205" s="6"/>
    </row>
    <row r="206" spans="1:13" s="9" customFormat="1" ht="13.8" x14ac:dyDescent="0.25">
      <c r="A206" s="7">
        <v>258</v>
      </c>
      <c r="B206" s="39" t="s">
        <v>211</v>
      </c>
      <c r="C206" s="7">
        <v>258</v>
      </c>
      <c r="D206" s="7"/>
      <c r="E206" s="6">
        <v>519</v>
      </c>
      <c r="F206" s="6"/>
      <c r="G206" s="32">
        <v>1.7609999999999999E-5</v>
      </c>
      <c r="H206" s="6"/>
      <c r="I206" s="6">
        <v>656</v>
      </c>
      <c r="J206" s="6"/>
      <c r="K206" s="32">
        <v>1.8919999999999998E-5</v>
      </c>
      <c r="L206" s="6"/>
      <c r="M206" s="6"/>
    </row>
    <row r="207" spans="1:13" s="9" customFormat="1" ht="13.8" x14ac:dyDescent="0.25">
      <c r="A207" s="7">
        <v>260</v>
      </c>
      <c r="B207" s="39" t="s">
        <v>212</v>
      </c>
      <c r="C207" s="7">
        <v>260</v>
      </c>
      <c r="D207" s="7"/>
      <c r="E207" s="6">
        <v>65880</v>
      </c>
      <c r="F207" s="6"/>
      <c r="G207" s="32">
        <v>2.23559E-3</v>
      </c>
      <c r="H207" s="6"/>
      <c r="I207" s="6">
        <v>67661</v>
      </c>
      <c r="J207" s="6"/>
      <c r="K207" s="32">
        <v>1.95177E-3</v>
      </c>
      <c r="L207" s="6"/>
      <c r="M207" s="6"/>
    </row>
    <row r="208" spans="1:13" s="9" customFormat="1" ht="13.8" x14ac:dyDescent="0.25">
      <c r="A208" s="7">
        <v>262</v>
      </c>
      <c r="B208" s="39" t="s">
        <v>213</v>
      </c>
      <c r="C208" s="7">
        <v>262</v>
      </c>
      <c r="D208" s="7"/>
      <c r="E208" s="6">
        <v>15161</v>
      </c>
      <c r="F208" s="6"/>
      <c r="G208" s="32">
        <v>5.1447999999999999E-4</v>
      </c>
      <c r="H208" s="6"/>
      <c r="I208" s="6">
        <v>21968</v>
      </c>
      <c r="J208" s="6"/>
      <c r="K208" s="32">
        <v>6.3369999999999995E-4</v>
      </c>
      <c r="L208" s="6"/>
      <c r="M208" s="6"/>
    </row>
    <row r="209" spans="1:13" s="9" customFormat="1" ht="13.8" x14ac:dyDescent="0.25">
      <c r="A209" s="7">
        <v>265</v>
      </c>
      <c r="B209" s="39" t="s">
        <v>214</v>
      </c>
      <c r="C209" s="7">
        <v>265</v>
      </c>
      <c r="D209" s="39"/>
      <c r="E209" s="6">
        <v>17194</v>
      </c>
      <c r="F209" s="6"/>
      <c r="G209" s="32">
        <v>5.8345999999999995E-4</v>
      </c>
      <c r="H209" s="6"/>
      <c r="I209" s="6">
        <v>21713</v>
      </c>
      <c r="J209" s="6"/>
      <c r="K209" s="32">
        <v>6.2633999999999997E-4</v>
      </c>
      <c r="L209" s="6"/>
      <c r="M209" s="6"/>
    </row>
    <row r="210" spans="1:13" s="9" customFormat="1" ht="13.8" x14ac:dyDescent="0.25">
      <c r="A210" s="7">
        <v>266</v>
      </c>
      <c r="B210" s="39" t="s">
        <v>215</v>
      </c>
      <c r="C210" s="7">
        <v>266</v>
      </c>
      <c r="D210" s="7"/>
      <c r="E210" s="6">
        <v>63160</v>
      </c>
      <c r="F210" s="6"/>
      <c r="G210" s="32">
        <v>2.14328E-3</v>
      </c>
      <c r="H210" s="6"/>
      <c r="I210" s="6">
        <v>78110</v>
      </c>
      <c r="J210" s="6"/>
      <c r="K210" s="32">
        <v>2.25319E-3</v>
      </c>
      <c r="L210" s="6"/>
      <c r="M210" s="6"/>
    </row>
    <row r="211" spans="1:13" s="9" customFormat="1" ht="13.8" x14ac:dyDescent="0.25">
      <c r="A211" s="7">
        <v>267</v>
      </c>
      <c r="B211" s="39" t="s">
        <v>216</v>
      </c>
      <c r="C211" s="7">
        <v>267</v>
      </c>
      <c r="D211" s="7"/>
      <c r="E211" s="6">
        <v>18569</v>
      </c>
      <c r="F211" s="6"/>
      <c r="G211" s="32">
        <v>6.3011999999999996E-4</v>
      </c>
      <c r="H211" s="6"/>
      <c r="I211" s="6">
        <v>22959</v>
      </c>
      <c r="J211" s="6"/>
      <c r="K211" s="32">
        <v>6.6228000000000001E-4</v>
      </c>
      <c r="L211" s="6"/>
      <c r="M211" s="6"/>
    </row>
    <row r="212" spans="1:13" s="9" customFormat="1" ht="13.8" x14ac:dyDescent="0.25">
      <c r="A212" s="7">
        <v>269</v>
      </c>
      <c r="B212" s="39" t="s">
        <v>321</v>
      </c>
      <c r="C212" s="7">
        <v>269</v>
      </c>
      <c r="D212" s="39"/>
      <c r="E212" s="6">
        <v>13004</v>
      </c>
      <c r="F212" s="6"/>
      <c r="G212" s="32">
        <v>4.4128E-4</v>
      </c>
      <c r="H212" s="6"/>
      <c r="I212" s="6">
        <v>14166</v>
      </c>
      <c r="J212" s="6"/>
      <c r="K212" s="32">
        <v>4.0863999999999999E-4</v>
      </c>
      <c r="L212" s="6"/>
      <c r="M212" s="6"/>
    </row>
    <row r="213" spans="1:13" s="9" customFormat="1" ht="13.8" x14ac:dyDescent="0.25">
      <c r="A213" s="7">
        <v>270</v>
      </c>
      <c r="B213" s="39" t="s">
        <v>217</v>
      </c>
      <c r="C213" s="7">
        <v>270</v>
      </c>
      <c r="D213" s="7"/>
      <c r="E213" s="6">
        <v>7132</v>
      </c>
      <c r="F213" s="6"/>
      <c r="G213" s="32">
        <v>2.4201999999999999E-4</v>
      </c>
      <c r="H213" s="6"/>
      <c r="I213" s="6">
        <v>6923</v>
      </c>
      <c r="J213" s="6"/>
      <c r="K213" s="32">
        <v>1.997E-4</v>
      </c>
      <c r="L213" s="6"/>
      <c r="M213" s="6"/>
    </row>
    <row r="214" spans="1:13" s="9" customFormat="1" ht="13.8" x14ac:dyDescent="0.25">
      <c r="A214" s="7">
        <v>271</v>
      </c>
      <c r="B214" s="39" t="s">
        <v>218</v>
      </c>
      <c r="C214" s="7">
        <v>271</v>
      </c>
      <c r="D214" s="7"/>
      <c r="E214" s="6">
        <v>1605749</v>
      </c>
      <c r="F214" s="6"/>
      <c r="G214" s="32">
        <v>5.448981E-2</v>
      </c>
      <c r="H214" s="6"/>
      <c r="I214" s="6">
        <v>2005464</v>
      </c>
      <c r="J214" s="6"/>
      <c r="K214" s="32">
        <v>5.7850360000000003E-2</v>
      </c>
      <c r="L214" s="6"/>
      <c r="M214" s="6"/>
    </row>
    <row r="215" spans="1:13" s="9" customFormat="1" ht="13.8" x14ac:dyDescent="0.25">
      <c r="A215" s="7">
        <v>273</v>
      </c>
      <c r="B215" s="39" t="s">
        <v>219</v>
      </c>
      <c r="C215" s="7">
        <v>273</v>
      </c>
      <c r="D215" s="7"/>
      <c r="E215" s="6">
        <v>30477</v>
      </c>
      <c r="F215" s="6"/>
      <c r="G215" s="32">
        <v>1.03421E-3</v>
      </c>
      <c r="H215" s="6"/>
      <c r="I215" s="6">
        <v>38479</v>
      </c>
      <c r="J215" s="6"/>
      <c r="K215" s="32">
        <v>1.10998E-3</v>
      </c>
      <c r="L215" s="6"/>
      <c r="M215" s="6"/>
    </row>
    <row r="216" spans="1:13" s="9" customFormat="1" ht="13.8" x14ac:dyDescent="0.25">
      <c r="A216" s="7">
        <v>274</v>
      </c>
      <c r="B216" s="39" t="s">
        <v>220</v>
      </c>
      <c r="C216" s="7">
        <v>274</v>
      </c>
      <c r="D216" s="7"/>
      <c r="E216" s="6">
        <v>4074</v>
      </c>
      <c r="F216" s="6"/>
      <c r="G216" s="32">
        <v>1.3825E-4</v>
      </c>
      <c r="H216" s="6"/>
      <c r="I216" s="6">
        <v>5313</v>
      </c>
      <c r="J216" s="6"/>
      <c r="K216" s="32">
        <v>1.5326000000000001E-4</v>
      </c>
      <c r="L216" s="6"/>
      <c r="M216" s="6"/>
    </row>
    <row r="217" spans="1:13" s="9" customFormat="1" ht="13.8" x14ac:dyDescent="0.25">
      <c r="A217" s="7">
        <v>275</v>
      </c>
      <c r="B217" s="39" t="s">
        <v>221</v>
      </c>
      <c r="C217" s="7">
        <v>275</v>
      </c>
      <c r="D217" s="7"/>
      <c r="E217" s="6">
        <v>10585</v>
      </c>
      <c r="F217" s="6"/>
      <c r="G217" s="32">
        <v>3.5919000000000001E-4</v>
      </c>
      <c r="H217" s="6"/>
      <c r="I217" s="6">
        <v>14104</v>
      </c>
      <c r="J217" s="6"/>
      <c r="K217" s="32">
        <v>4.0685E-4</v>
      </c>
      <c r="L217" s="6"/>
      <c r="M217" s="6"/>
    </row>
    <row r="218" spans="1:13" s="9" customFormat="1" ht="13.8" x14ac:dyDescent="0.25">
      <c r="A218" s="7">
        <v>276</v>
      </c>
      <c r="B218" s="39" t="s">
        <v>222</v>
      </c>
      <c r="C218" s="7">
        <v>276</v>
      </c>
      <c r="D218" s="7"/>
      <c r="E218" s="6">
        <v>8137</v>
      </c>
      <c r="F218" s="6"/>
      <c r="G218" s="32">
        <v>2.7611999999999998E-4</v>
      </c>
      <c r="H218" s="6"/>
      <c r="I218" s="6">
        <v>9990</v>
      </c>
      <c r="J218" s="6"/>
      <c r="K218" s="32">
        <v>2.8818000000000002E-4</v>
      </c>
      <c r="L218" s="6"/>
      <c r="M218" s="6"/>
    </row>
    <row r="219" spans="1:13" s="9" customFormat="1" ht="13.8" x14ac:dyDescent="0.25">
      <c r="A219" s="7">
        <v>277</v>
      </c>
      <c r="B219" s="39" t="s">
        <v>223</v>
      </c>
      <c r="C219" s="7">
        <v>277</v>
      </c>
      <c r="D219" s="47"/>
      <c r="E219" s="6">
        <v>14844</v>
      </c>
      <c r="F219" s="6"/>
      <c r="G219" s="32">
        <v>5.0372000000000004E-4</v>
      </c>
      <c r="H219" s="6"/>
      <c r="I219" s="6">
        <v>22266</v>
      </c>
      <c r="J219" s="6"/>
      <c r="K219" s="32">
        <v>6.4229000000000001E-4</v>
      </c>
      <c r="L219" s="6"/>
      <c r="M219" s="6"/>
    </row>
    <row r="220" spans="1:13" s="9" customFormat="1" ht="13.8" x14ac:dyDescent="0.25">
      <c r="A220" s="7">
        <v>278</v>
      </c>
      <c r="B220" s="39" t="s">
        <v>224</v>
      </c>
      <c r="C220" s="7">
        <v>278</v>
      </c>
      <c r="D220" s="7"/>
      <c r="E220" s="6">
        <v>17497</v>
      </c>
      <c r="F220" s="6"/>
      <c r="G220" s="32">
        <v>5.9374999999999999E-4</v>
      </c>
      <c r="H220" s="6"/>
      <c r="I220" s="6">
        <v>23995</v>
      </c>
      <c r="J220" s="6"/>
      <c r="K220" s="32">
        <v>6.9216999999999998E-4</v>
      </c>
      <c r="L220" s="6"/>
      <c r="M220" s="6"/>
    </row>
    <row r="221" spans="1:13" s="9" customFormat="1" ht="13.8" x14ac:dyDescent="0.25">
      <c r="A221" s="7">
        <v>280</v>
      </c>
      <c r="B221" s="39" t="s">
        <v>225</v>
      </c>
      <c r="C221" s="7">
        <v>280</v>
      </c>
      <c r="D221" s="7"/>
      <c r="E221" s="6">
        <v>15416</v>
      </c>
      <c r="F221" s="6"/>
      <c r="G221" s="32">
        <v>5.2313000000000001E-4</v>
      </c>
      <c r="H221" s="6"/>
      <c r="I221" s="6">
        <v>18989</v>
      </c>
      <c r="J221" s="6"/>
      <c r="K221" s="32">
        <v>5.4776E-4</v>
      </c>
      <c r="L221" s="6"/>
      <c r="M221" s="6"/>
    </row>
    <row r="222" spans="1:13" s="9" customFormat="1" ht="13.8" x14ac:dyDescent="0.25">
      <c r="A222" s="7">
        <v>282</v>
      </c>
      <c r="B222" s="39" t="s">
        <v>226</v>
      </c>
      <c r="C222" s="7">
        <v>282</v>
      </c>
      <c r="D222" s="7"/>
      <c r="E222" s="6">
        <v>3492</v>
      </c>
      <c r="F222" s="6"/>
      <c r="G222" s="32">
        <v>1.1849999999999999E-4</v>
      </c>
      <c r="H222" s="6"/>
      <c r="I222" s="6">
        <v>2234</v>
      </c>
      <c r="J222" s="6"/>
      <c r="K222" s="32">
        <v>6.444E-5</v>
      </c>
      <c r="L222" s="6"/>
      <c r="M222" s="6"/>
    </row>
    <row r="223" spans="1:13" s="9" customFormat="1" ht="13.8" x14ac:dyDescent="0.25">
      <c r="A223" s="7">
        <v>283</v>
      </c>
      <c r="B223" s="39" t="s">
        <v>227</v>
      </c>
      <c r="C223" s="7">
        <v>283</v>
      </c>
      <c r="D223" s="7"/>
      <c r="E223" s="6">
        <v>7529</v>
      </c>
      <c r="F223" s="6"/>
      <c r="G223" s="32">
        <v>2.5548999999999998E-4</v>
      </c>
      <c r="H223" s="6"/>
      <c r="I223" s="6">
        <v>9621</v>
      </c>
      <c r="J223" s="6"/>
      <c r="K223" s="32">
        <v>2.7753000000000001E-4</v>
      </c>
      <c r="L223" s="6"/>
      <c r="M223" s="6"/>
    </row>
    <row r="224" spans="1:13" s="9" customFormat="1" ht="13.8" x14ac:dyDescent="0.25">
      <c r="A224" s="7">
        <v>288</v>
      </c>
      <c r="B224" s="39" t="s">
        <v>228</v>
      </c>
      <c r="C224" s="7">
        <v>288</v>
      </c>
      <c r="D224" s="7"/>
      <c r="E224" s="6">
        <v>102770</v>
      </c>
      <c r="F224" s="6"/>
      <c r="G224" s="32">
        <v>3.4874200000000002E-3</v>
      </c>
      <c r="H224" s="6"/>
      <c r="I224" s="6">
        <v>143088</v>
      </c>
      <c r="J224" s="6"/>
      <c r="K224" s="32">
        <v>4.1275699999999997E-3</v>
      </c>
      <c r="L224" s="6"/>
      <c r="M224" s="6"/>
    </row>
    <row r="225" spans="1:13" s="9" customFormat="1" ht="13.8" x14ac:dyDescent="0.25">
      <c r="A225" s="7">
        <v>290</v>
      </c>
      <c r="B225" s="39" t="s">
        <v>229</v>
      </c>
      <c r="C225" s="7">
        <v>290</v>
      </c>
      <c r="D225" s="7"/>
      <c r="E225" s="6">
        <v>400181</v>
      </c>
      <c r="F225" s="6"/>
      <c r="G225" s="32">
        <v>1.3579819999999999E-2</v>
      </c>
      <c r="H225" s="6"/>
      <c r="I225" s="6">
        <v>513144</v>
      </c>
      <c r="J225" s="6"/>
      <c r="K225" s="32">
        <v>1.4802340000000001E-2</v>
      </c>
      <c r="L225" s="6"/>
      <c r="M225" s="6"/>
    </row>
    <row r="226" spans="1:13" s="9" customFormat="1" ht="13.8" x14ac:dyDescent="0.25">
      <c r="A226" s="7">
        <v>291</v>
      </c>
      <c r="B226" s="39" t="s">
        <v>230</v>
      </c>
      <c r="C226" s="7">
        <v>291</v>
      </c>
      <c r="D226" s="7"/>
      <c r="E226" s="6">
        <v>35628</v>
      </c>
      <c r="F226" s="6"/>
      <c r="G226" s="32">
        <v>1.2090099999999999E-3</v>
      </c>
      <c r="H226" s="6"/>
      <c r="I226" s="6">
        <v>52280</v>
      </c>
      <c r="J226" s="6"/>
      <c r="K226" s="32">
        <v>1.5080899999999999E-3</v>
      </c>
      <c r="L226" s="6"/>
      <c r="M226" s="6"/>
    </row>
    <row r="227" spans="1:13" s="9" customFormat="1" ht="13.8" x14ac:dyDescent="0.25">
      <c r="A227" s="7">
        <v>292</v>
      </c>
      <c r="B227" s="39" t="s">
        <v>231</v>
      </c>
      <c r="C227" s="7">
        <v>292</v>
      </c>
      <c r="D227" s="7"/>
      <c r="E227" s="6">
        <v>413215</v>
      </c>
      <c r="F227" s="6"/>
      <c r="G227" s="32">
        <v>1.4022120000000001E-2</v>
      </c>
      <c r="H227" s="6"/>
      <c r="I227" s="6">
        <v>440619</v>
      </c>
      <c r="J227" s="6"/>
      <c r="K227" s="32">
        <v>1.2710259999999999E-2</v>
      </c>
      <c r="L227" s="6"/>
      <c r="M227" s="6"/>
    </row>
    <row r="228" spans="1:13" s="9" customFormat="1" ht="13.8" x14ac:dyDescent="0.25">
      <c r="A228" s="7">
        <v>294</v>
      </c>
      <c r="B228" s="39" t="s">
        <v>232</v>
      </c>
      <c r="C228" s="7">
        <v>294</v>
      </c>
      <c r="D228" s="7"/>
      <c r="E228" s="6">
        <v>1546</v>
      </c>
      <c r="F228" s="6"/>
      <c r="G228" s="32">
        <v>5.2460000000000003E-5</v>
      </c>
      <c r="H228" s="6"/>
      <c r="I228" s="6">
        <v>2254</v>
      </c>
      <c r="J228" s="6"/>
      <c r="K228" s="32">
        <v>6.5019999999999998E-5</v>
      </c>
      <c r="L228" s="6"/>
      <c r="M228" s="6"/>
    </row>
    <row r="229" spans="1:13" s="9" customFormat="1" ht="13.8" x14ac:dyDescent="0.25">
      <c r="A229" s="7">
        <v>295</v>
      </c>
      <c r="B229" s="39" t="s">
        <v>233</v>
      </c>
      <c r="C229" s="7">
        <v>295</v>
      </c>
      <c r="D229" s="7"/>
      <c r="E229" s="6">
        <v>1543</v>
      </c>
      <c r="F229" s="6"/>
      <c r="G229" s="32">
        <v>5.236E-5</v>
      </c>
      <c r="H229" s="6"/>
      <c r="I229" s="6">
        <v>-146</v>
      </c>
      <c r="J229" s="6"/>
      <c r="K229" s="32">
        <v>-4.2100000000000003E-6</v>
      </c>
      <c r="L229" s="6"/>
      <c r="M229" s="6"/>
    </row>
    <row r="230" spans="1:13" s="9" customFormat="1" ht="13.8" x14ac:dyDescent="0.25">
      <c r="A230" s="7">
        <v>297</v>
      </c>
      <c r="B230" s="39" t="s">
        <v>14</v>
      </c>
      <c r="C230" s="7">
        <v>297</v>
      </c>
      <c r="D230" s="7"/>
      <c r="E230" s="6">
        <v>4960</v>
      </c>
      <c r="F230" s="6"/>
      <c r="G230" s="32">
        <v>1.6830999999999999E-4</v>
      </c>
      <c r="H230" s="6"/>
      <c r="I230" s="6">
        <v>5148</v>
      </c>
      <c r="J230" s="6"/>
      <c r="K230" s="32">
        <v>1.485E-4</v>
      </c>
      <c r="L230" s="6"/>
      <c r="M230" s="6"/>
    </row>
    <row r="231" spans="1:13" s="9" customFormat="1" ht="13.8" x14ac:dyDescent="0.25">
      <c r="A231" s="7">
        <v>298</v>
      </c>
      <c r="B231" s="39" t="s">
        <v>234</v>
      </c>
      <c r="C231" s="7">
        <v>298</v>
      </c>
      <c r="D231" s="7"/>
      <c r="E231" s="6">
        <v>74309</v>
      </c>
      <c r="F231" s="6"/>
      <c r="G231" s="32">
        <v>2.52162E-3</v>
      </c>
      <c r="H231" s="6"/>
      <c r="I231" s="6">
        <v>70027</v>
      </c>
      <c r="J231" s="6"/>
      <c r="K231" s="32">
        <v>2.02002E-3</v>
      </c>
      <c r="L231" s="6"/>
      <c r="M231" s="6"/>
    </row>
    <row r="232" spans="1:13" s="9" customFormat="1" ht="13.8" x14ac:dyDescent="0.25">
      <c r="A232" s="7">
        <v>299</v>
      </c>
      <c r="B232" s="39" t="s">
        <v>235</v>
      </c>
      <c r="C232" s="7">
        <v>299</v>
      </c>
      <c r="D232" s="7"/>
      <c r="E232" s="6">
        <v>15891</v>
      </c>
      <c r="F232" s="6"/>
      <c r="G232" s="32">
        <v>5.3925000000000002E-4</v>
      </c>
      <c r="H232" s="6"/>
      <c r="I232" s="6">
        <v>18255</v>
      </c>
      <c r="J232" s="6"/>
      <c r="K232" s="32">
        <v>5.2658999999999996E-4</v>
      </c>
      <c r="L232" s="6"/>
      <c r="M232" s="6"/>
    </row>
    <row r="233" spans="1:13" s="9" customFormat="1" ht="13.8" x14ac:dyDescent="0.25">
      <c r="A233" s="7">
        <v>300</v>
      </c>
      <c r="B233" s="39" t="s">
        <v>236</v>
      </c>
      <c r="C233" s="7">
        <v>300</v>
      </c>
      <c r="D233" s="7"/>
      <c r="E233" s="6">
        <v>13274</v>
      </c>
      <c r="F233" s="6"/>
      <c r="G233" s="32">
        <v>4.5043999999999998E-4</v>
      </c>
      <c r="H233" s="6"/>
      <c r="I233" s="6">
        <v>15955</v>
      </c>
      <c r="J233" s="6"/>
      <c r="K233" s="32">
        <v>4.6024E-4</v>
      </c>
      <c r="L233" s="6"/>
      <c r="M233" s="6"/>
    </row>
    <row r="234" spans="1:13" s="9" customFormat="1" ht="13.8" x14ac:dyDescent="0.25">
      <c r="A234" s="7">
        <v>301</v>
      </c>
      <c r="B234" s="39" t="s">
        <v>237</v>
      </c>
      <c r="C234" s="7">
        <v>301</v>
      </c>
      <c r="D234" s="7"/>
      <c r="E234" s="6">
        <v>13911</v>
      </c>
      <c r="F234" s="6"/>
      <c r="G234" s="32">
        <v>4.7206E-4</v>
      </c>
      <c r="H234" s="6"/>
      <c r="I234" s="6">
        <v>17008</v>
      </c>
      <c r="J234" s="6"/>
      <c r="K234" s="32">
        <v>4.9061999999999999E-4</v>
      </c>
      <c r="L234" s="6"/>
      <c r="M234" s="6"/>
    </row>
    <row r="235" spans="1:13" s="9" customFormat="1" ht="13.8" x14ac:dyDescent="0.25">
      <c r="A235" s="7">
        <v>302</v>
      </c>
      <c r="B235" s="39" t="s">
        <v>322</v>
      </c>
      <c r="C235" s="7">
        <v>302</v>
      </c>
      <c r="D235" s="7"/>
      <c r="E235" s="6">
        <v>100475</v>
      </c>
      <c r="F235" s="6"/>
      <c r="G235" s="32">
        <v>3.40954E-3</v>
      </c>
      <c r="H235" s="6"/>
      <c r="I235" s="6">
        <v>111719</v>
      </c>
      <c r="J235" s="6"/>
      <c r="K235" s="32">
        <v>3.2226899999999998E-3</v>
      </c>
      <c r="L235" s="6"/>
      <c r="M235" s="6"/>
    </row>
    <row r="236" spans="1:13" s="9" customFormat="1" ht="13.8" x14ac:dyDescent="0.25">
      <c r="A236" s="7">
        <v>303</v>
      </c>
      <c r="B236" s="39" t="s">
        <v>238</v>
      </c>
      <c r="C236" s="7">
        <v>303</v>
      </c>
      <c r="D236" s="7"/>
      <c r="E236" s="6">
        <v>165597</v>
      </c>
      <c r="F236" s="6"/>
      <c r="G236" s="32">
        <v>5.6194000000000001E-3</v>
      </c>
      <c r="H236" s="6"/>
      <c r="I236" s="6">
        <v>167399</v>
      </c>
      <c r="J236" s="6"/>
      <c r="K236" s="32">
        <v>4.82885E-3</v>
      </c>
      <c r="L236" s="6"/>
      <c r="M236" s="6"/>
    </row>
    <row r="237" spans="1:13" s="9" customFormat="1" ht="13.8" x14ac:dyDescent="0.25">
      <c r="A237" s="7">
        <v>304</v>
      </c>
      <c r="B237" s="39" t="s">
        <v>239</v>
      </c>
      <c r="C237" s="7">
        <v>304</v>
      </c>
      <c r="D237" s="39"/>
      <c r="E237" s="6">
        <v>88936</v>
      </c>
      <c r="F237" s="6"/>
      <c r="G237" s="32">
        <v>3.01797E-3</v>
      </c>
      <c r="H237" s="6"/>
      <c r="I237" s="6">
        <v>100343</v>
      </c>
      <c r="J237" s="6"/>
      <c r="K237" s="32">
        <v>2.8945300000000002E-3</v>
      </c>
      <c r="L237" s="6"/>
      <c r="M237" s="6"/>
    </row>
    <row r="238" spans="1:13" s="9" customFormat="1" ht="13.8" x14ac:dyDescent="0.25">
      <c r="A238" s="7">
        <v>305</v>
      </c>
      <c r="B238" s="39" t="s">
        <v>240</v>
      </c>
      <c r="C238" s="7">
        <v>305</v>
      </c>
      <c r="D238" s="7"/>
      <c r="E238" s="6">
        <v>17938</v>
      </c>
      <c r="F238" s="6"/>
      <c r="G238" s="32">
        <v>6.0871000000000005E-4</v>
      </c>
      <c r="H238" s="6"/>
      <c r="I238" s="6">
        <v>25007</v>
      </c>
      <c r="J238" s="6"/>
      <c r="K238" s="32">
        <v>7.2135999999999999E-4</v>
      </c>
      <c r="L238" s="6"/>
      <c r="M238" s="6"/>
    </row>
    <row r="239" spans="1:13" s="9" customFormat="1" ht="13.8" x14ac:dyDescent="0.25">
      <c r="A239" s="7">
        <v>306</v>
      </c>
      <c r="B239" s="39" t="s">
        <v>241</v>
      </c>
      <c r="C239" s="7">
        <v>306</v>
      </c>
      <c r="D239" s="7"/>
      <c r="E239" s="6">
        <v>1233</v>
      </c>
      <c r="F239" s="6"/>
      <c r="G239" s="32">
        <v>4.1839999999999999E-5</v>
      </c>
      <c r="H239" s="6"/>
      <c r="I239" s="6">
        <v>2056</v>
      </c>
      <c r="J239" s="6"/>
      <c r="K239" s="32">
        <v>5.931E-5</v>
      </c>
      <c r="L239" s="6"/>
      <c r="M239" s="6"/>
    </row>
    <row r="240" spans="1:13" s="9" customFormat="1" ht="13.8" x14ac:dyDescent="0.25">
      <c r="A240" s="7">
        <v>307</v>
      </c>
      <c r="B240" s="39" t="s">
        <v>242</v>
      </c>
      <c r="C240" s="7">
        <v>307</v>
      </c>
      <c r="D240" s="7"/>
      <c r="E240" s="6">
        <v>4751</v>
      </c>
      <c r="F240" s="6"/>
      <c r="G240" s="32">
        <v>1.6122E-4</v>
      </c>
      <c r="H240" s="6"/>
      <c r="I240" s="6">
        <v>6151</v>
      </c>
      <c r="J240" s="6"/>
      <c r="K240" s="32">
        <v>1.7742999999999999E-4</v>
      </c>
      <c r="L240" s="6"/>
      <c r="M240" s="6"/>
    </row>
    <row r="241" spans="1:13" s="9" customFormat="1" ht="13.8" x14ac:dyDescent="0.25">
      <c r="A241" s="7">
        <v>308</v>
      </c>
      <c r="B241" s="39" t="s">
        <v>323</v>
      </c>
      <c r="C241" s="7">
        <v>308</v>
      </c>
      <c r="D241" s="7"/>
      <c r="E241" s="6">
        <v>5744</v>
      </c>
      <c r="F241" s="6"/>
      <c r="G241" s="32">
        <v>1.9492000000000001E-4</v>
      </c>
      <c r="H241" s="6"/>
      <c r="I241" s="6">
        <v>8006</v>
      </c>
      <c r="J241" s="6"/>
      <c r="K241" s="32">
        <v>2.3094000000000001E-4</v>
      </c>
      <c r="L241" s="6"/>
      <c r="M241" s="6"/>
    </row>
    <row r="242" spans="1:13" s="9" customFormat="1" ht="13.8" x14ac:dyDescent="0.25">
      <c r="A242" s="7">
        <v>309</v>
      </c>
      <c r="B242" s="39" t="s">
        <v>243</v>
      </c>
      <c r="C242" s="7">
        <v>309</v>
      </c>
      <c r="D242" s="7"/>
      <c r="E242" s="6">
        <v>127883</v>
      </c>
      <c r="F242" s="6"/>
      <c r="G242" s="32">
        <v>4.3396099999999998E-3</v>
      </c>
      <c r="H242" s="6"/>
      <c r="I242" s="6">
        <v>141334</v>
      </c>
      <c r="J242" s="6"/>
      <c r="K242" s="32">
        <v>4.0769700000000001E-3</v>
      </c>
      <c r="L242" s="6"/>
      <c r="M242" s="6"/>
    </row>
    <row r="243" spans="1:13" s="9" customFormat="1" ht="13.8" x14ac:dyDescent="0.25">
      <c r="A243" s="7">
        <v>310</v>
      </c>
      <c r="B243" s="39" t="s">
        <v>244</v>
      </c>
      <c r="C243" s="7">
        <v>310</v>
      </c>
      <c r="D243" s="7"/>
      <c r="E243" s="6">
        <v>3130</v>
      </c>
      <c r="F243" s="6"/>
      <c r="G243" s="32">
        <v>1.0621E-4</v>
      </c>
      <c r="H243" s="6"/>
      <c r="I243" s="6">
        <v>4074</v>
      </c>
      <c r="J243" s="6"/>
      <c r="K243" s="32">
        <v>1.1752E-4</v>
      </c>
      <c r="L243" s="6"/>
      <c r="M243" s="6"/>
    </row>
    <row r="244" spans="1:13" s="9" customFormat="1" ht="13.8" x14ac:dyDescent="0.25">
      <c r="A244" s="7">
        <v>311</v>
      </c>
      <c r="B244" s="39" t="s">
        <v>245</v>
      </c>
      <c r="C244" s="7">
        <v>311</v>
      </c>
      <c r="D244" s="7"/>
      <c r="E244" s="6">
        <v>88444</v>
      </c>
      <c r="F244" s="6"/>
      <c r="G244" s="32">
        <v>3.0012799999999998E-3</v>
      </c>
      <c r="H244" s="6"/>
      <c r="I244" s="6">
        <v>121170</v>
      </c>
      <c r="J244" s="6"/>
      <c r="K244" s="32">
        <v>3.4953100000000002E-3</v>
      </c>
      <c r="L244" s="6"/>
      <c r="M244" s="6"/>
    </row>
    <row r="245" spans="1:13" s="9" customFormat="1" ht="13.8" x14ac:dyDescent="0.25">
      <c r="A245" s="7">
        <v>312</v>
      </c>
      <c r="B245" s="39" t="s">
        <v>246</v>
      </c>
      <c r="C245" s="7">
        <v>312</v>
      </c>
      <c r="D245" s="7"/>
      <c r="E245" s="6">
        <v>4397</v>
      </c>
      <c r="F245" s="6"/>
      <c r="G245" s="32">
        <v>1.4920999999999999E-4</v>
      </c>
      <c r="H245" s="6"/>
      <c r="I245" s="6">
        <v>5259</v>
      </c>
      <c r="J245" s="6"/>
      <c r="K245" s="32">
        <v>1.517E-4</v>
      </c>
      <c r="L245" s="6"/>
      <c r="M245" s="6"/>
    </row>
    <row r="246" spans="1:13" s="9" customFormat="1" ht="13.8" x14ac:dyDescent="0.25">
      <c r="A246" s="7">
        <v>313</v>
      </c>
      <c r="B246" s="39" t="s">
        <v>247</v>
      </c>
      <c r="C246" s="7">
        <v>313</v>
      </c>
      <c r="D246" s="7"/>
      <c r="E246" s="6">
        <v>10680</v>
      </c>
      <c r="F246" s="6"/>
      <c r="G246" s="32">
        <v>3.6242000000000002E-4</v>
      </c>
      <c r="H246" s="6"/>
      <c r="I246" s="6">
        <v>12989</v>
      </c>
      <c r="J246" s="6"/>
      <c r="K246" s="32">
        <v>3.7469000000000001E-4</v>
      </c>
      <c r="L246" s="6"/>
      <c r="M246" s="6"/>
    </row>
    <row r="247" spans="1:13" s="9" customFormat="1" ht="13.8" x14ac:dyDescent="0.25">
      <c r="A247" s="7">
        <v>314</v>
      </c>
      <c r="B247" s="39" t="s">
        <v>248</v>
      </c>
      <c r="C247" s="7">
        <v>314</v>
      </c>
      <c r="D247" s="7"/>
      <c r="E247" s="6">
        <v>36254</v>
      </c>
      <c r="F247" s="6"/>
      <c r="G247" s="32">
        <v>1.23025E-3</v>
      </c>
      <c r="H247" s="6"/>
      <c r="I247" s="6">
        <v>46887</v>
      </c>
      <c r="J247" s="6"/>
      <c r="K247" s="32">
        <v>1.3525200000000001E-3</v>
      </c>
      <c r="L247" s="6"/>
      <c r="M247" s="6"/>
    </row>
    <row r="248" spans="1:13" s="9" customFormat="1" ht="13.8" x14ac:dyDescent="0.25">
      <c r="A248" s="7">
        <v>315</v>
      </c>
      <c r="B248" s="39" t="s">
        <v>249</v>
      </c>
      <c r="C248" s="7">
        <v>315</v>
      </c>
      <c r="D248" s="7"/>
      <c r="E248" s="6">
        <v>53692</v>
      </c>
      <c r="F248" s="6"/>
      <c r="G248" s="32">
        <v>1.8220000000000001E-3</v>
      </c>
      <c r="H248" s="6"/>
      <c r="I248" s="6">
        <v>57123</v>
      </c>
      <c r="J248" s="6"/>
      <c r="K248" s="32">
        <v>1.6477900000000001E-3</v>
      </c>
      <c r="L248" s="6"/>
      <c r="M248" s="6"/>
    </row>
    <row r="249" spans="1:13" s="9" customFormat="1" ht="13.8" x14ac:dyDescent="0.25">
      <c r="A249" s="7">
        <v>316</v>
      </c>
      <c r="B249" s="39" t="s">
        <v>250</v>
      </c>
      <c r="C249" s="7">
        <v>316</v>
      </c>
      <c r="D249" s="7"/>
      <c r="E249" s="6">
        <v>9291</v>
      </c>
      <c r="F249" s="6"/>
      <c r="G249" s="32">
        <v>3.1527999999999998E-4</v>
      </c>
      <c r="H249" s="6"/>
      <c r="I249" s="6">
        <v>8179</v>
      </c>
      <c r="J249" s="6"/>
      <c r="K249" s="32">
        <v>2.3593E-4</v>
      </c>
      <c r="L249" s="6"/>
      <c r="M249" s="6"/>
    </row>
    <row r="250" spans="1:13" s="9" customFormat="1" ht="13.8" x14ac:dyDescent="0.25">
      <c r="A250" s="7">
        <v>317</v>
      </c>
      <c r="B250" s="39" t="s">
        <v>251</v>
      </c>
      <c r="C250" s="7">
        <v>317</v>
      </c>
      <c r="D250" s="7"/>
      <c r="E250" s="6">
        <v>59056</v>
      </c>
      <c r="F250" s="6"/>
      <c r="G250" s="32">
        <v>2.00402E-3</v>
      </c>
      <c r="H250" s="6"/>
      <c r="I250" s="6">
        <v>61991</v>
      </c>
      <c r="J250" s="6"/>
      <c r="K250" s="32">
        <v>1.7882200000000001E-3</v>
      </c>
      <c r="L250" s="20"/>
      <c r="M250" s="20"/>
    </row>
    <row r="251" spans="1:13" s="9" customFormat="1" ht="13.8" x14ac:dyDescent="0.25">
      <c r="A251" s="7">
        <v>318</v>
      </c>
      <c r="B251" s="39" t="s">
        <v>252</v>
      </c>
      <c r="C251" s="7">
        <v>318</v>
      </c>
      <c r="D251" s="7"/>
      <c r="E251" s="6">
        <v>1962</v>
      </c>
      <c r="F251" s="6"/>
      <c r="G251" s="32">
        <v>6.6580000000000003E-5</v>
      </c>
      <c r="H251" s="6"/>
      <c r="I251" s="6">
        <v>3295</v>
      </c>
      <c r="J251" s="6"/>
      <c r="K251" s="32">
        <v>9.5050000000000006E-5</v>
      </c>
      <c r="L251" s="20"/>
      <c r="M251" s="20"/>
    </row>
    <row r="252" spans="1:13" s="9" customFormat="1" ht="13.8" x14ac:dyDescent="0.25">
      <c r="A252" s="7">
        <v>319</v>
      </c>
      <c r="B252" s="39" t="s">
        <v>253</v>
      </c>
      <c r="C252" s="7">
        <v>319</v>
      </c>
      <c r="D252" s="7"/>
      <c r="E252" s="6">
        <v>1281</v>
      </c>
      <c r="F252" s="20"/>
      <c r="G252" s="32">
        <v>4.3470000000000002E-5</v>
      </c>
      <c r="H252" s="20"/>
      <c r="I252" s="6">
        <v>1581</v>
      </c>
      <c r="J252" s="20"/>
      <c r="K252" s="32">
        <v>4.5609999999999999E-5</v>
      </c>
      <c r="L252" s="20"/>
      <c r="M252" s="20"/>
    </row>
    <row r="253" spans="1:13" s="9" customFormat="1" ht="13.8" x14ac:dyDescent="0.25">
      <c r="A253" s="7">
        <v>320</v>
      </c>
      <c r="B253" s="39" t="s">
        <v>254</v>
      </c>
      <c r="C253" s="7">
        <v>320</v>
      </c>
      <c r="D253" s="7"/>
      <c r="E253" s="6">
        <v>25074</v>
      </c>
      <c r="F253" s="20"/>
      <c r="G253" s="32">
        <v>8.5086999999999999E-4</v>
      </c>
      <c r="H253" s="20"/>
      <c r="I253" s="6">
        <v>30292</v>
      </c>
      <c r="J253" s="20"/>
      <c r="K253" s="32">
        <v>8.7381000000000004E-4</v>
      </c>
      <c r="L253" s="20"/>
      <c r="M253" s="20"/>
    </row>
    <row r="254" spans="1:13" s="9" customFormat="1" ht="13.8" x14ac:dyDescent="0.25">
      <c r="A254" s="7">
        <v>321</v>
      </c>
      <c r="B254" s="39" t="s">
        <v>255</v>
      </c>
      <c r="C254" s="7">
        <v>321</v>
      </c>
      <c r="D254" s="7"/>
      <c r="E254" s="6">
        <v>9337</v>
      </c>
      <c r="F254" s="20"/>
      <c r="G254" s="32">
        <v>3.1683999999999998E-4</v>
      </c>
      <c r="H254" s="20"/>
      <c r="I254" s="6">
        <v>10667</v>
      </c>
      <c r="J254" s="20"/>
      <c r="K254" s="32">
        <v>3.077E-4</v>
      </c>
      <c r="L254" s="20"/>
      <c r="M254" s="20"/>
    </row>
    <row r="255" spans="1:13" s="9" customFormat="1" ht="13.8" x14ac:dyDescent="0.25">
      <c r="A255" s="7">
        <v>322</v>
      </c>
      <c r="B255" s="39" t="s">
        <v>256</v>
      </c>
      <c r="C255" s="7">
        <v>322</v>
      </c>
      <c r="D255" s="7"/>
      <c r="E255" s="20">
        <v>69245</v>
      </c>
      <c r="F255" s="20"/>
      <c r="G255" s="32">
        <v>2.3497700000000002E-3</v>
      </c>
      <c r="H255" s="20"/>
      <c r="I255" s="20">
        <v>95095</v>
      </c>
      <c r="J255" s="20"/>
      <c r="K255" s="32">
        <v>2.7431500000000002E-3</v>
      </c>
      <c r="L255" s="20"/>
      <c r="M255" s="20"/>
    </row>
    <row r="256" spans="1:13" s="9" customFormat="1" ht="13.8" x14ac:dyDescent="0.25">
      <c r="A256" s="7">
        <v>323</v>
      </c>
      <c r="B256" s="39" t="s">
        <v>257</v>
      </c>
      <c r="C256" s="7">
        <v>323</v>
      </c>
      <c r="D256" s="7"/>
      <c r="E256" s="20">
        <v>15247</v>
      </c>
      <c r="F256" s="20"/>
      <c r="G256" s="32">
        <v>5.1738999999999995E-4</v>
      </c>
      <c r="H256" s="20"/>
      <c r="I256" s="20">
        <v>17824</v>
      </c>
      <c r="J256" s="20"/>
      <c r="K256" s="32">
        <v>5.1416000000000005E-4</v>
      </c>
      <c r="L256" s="20"/>
      <c r="M256" s="20"/>
    </row>
    <row r="257" spans="1:13" s="9" customFormat="1" ht="13.8" x14ac:dyDescent="0.25">
      <c r="A257" s="7">
        <v>324</v>
      </c>
      <c r="B257" s="39" t="s">
        <v>258</v>
      </c>
      <c r="C257" s="7">
        <v>324</v>
      </c>
      <c r="D257" s="7"/>
      <c r="E257" s="20">
        <v>19962</v>
      </c>
      <c r="F257" s="20"/>
      <c r="G257" s="32">
        <v>6.7739000000000005E-4</v>
      </c>
      <c r="H257" s="20"/>
      <c r="I257" s="20">
        <v>22494</v>
      </c>
      <c r="J257" s="20"/>
      <c r="K257" s="32">
        <v>6.4886999999999996E-4</v>
      </c>
      <c r="L257" s="20"/>
      <c r="M257" s="20"/>
    </row>
    <row r="258" spans="1:13" s="9" customFormat="1" ht="13.8" x14ac:dyDescent="0.25">
      <c r="A258" s="7">
        <v>325</v>
      </c>
      <c r="B258" s="39" t="s">
        <v>259</v>
      </c>
      <c r="C258" s="7">
        <v>325</v>
      </c>
      <c r="D258" s="7"/>
      <c r="E258" s="20">
        <v>3057</v>
      </c>
      <c r="F258" s="20"/>
      <c r="G258" s="32">
        <v>1.0374000000000001E-4</v>
      </c>
      <c r="H258" s="20"/>
      <c r="I258" s="20">
        <v>4939</v>
      </c>
      <c r="J258" s="20"/>
      <c r="K258" s="32">
        <v>1.4247000000000001E-4</v>
      </c>
      <c r="L258" s="20"/>
      <c r="M258" s="20"/>
    </row>
    <row r="259" spans="1:13" s="9" customFormat="1" ht="13.8" x14ac:dyDescent="0.25">
      <c r="A259" s="7">
        <v>326</v>
      </c>
      <c r="B259" s="39" t="s">
        <v>260</v>
      </c>
      <c r="C259" s="7">
        <v>326</v>
      </c>
      <c r="D259" s="7"/>
      <c r="E259" s="20">
        <v>83917</v>
      </c>
      <c r="F259" s="20"/>
      <c r="G259" s="32">
        <v>2.8476600000000001E-3</v>
      </c>
      <c r="H259" s="20"/>
      <c r="I259" s="20">
        <v>107805</v>
      </c>
      <c r="J259" s="20"/>
      <c r="K259" s="32">
        <v>3.1097799999999999E-3</v>
      </c>
      <c r="L259" s="20"/>
      <c r="M259" s="20"/>
    </row>
    <row r="260" spans="1:13" s="9" customFormat="1" ht="13.8" x14ac:dyDescent="0.25">
      <c r="A260" s="7">
        <v>327</v>
      </c>
      <c r="B260" s="39" t="s">
        <v>261</v>
      </c>
      <c r="C260" s="7">
        <v>327</v>
      </c>
      <c r="D260" s="7"/>
      <c r="E260" s="20">
        <v>2707</v>
      </c>
      <c r="F260" s="20"/>
      <c r="G260" s="32">
        <v>9.1860000000000005E-5</v>
      </c>
      <c r="H260" s="20"/>
      <c r="I260" s="20">
        <v>3387</v>
      </c>
      <c r="J260" s="20"/>
      <c r="K260" s="32">
        <v>9.7700000000000003E-5</v>
      </c>
      <c r="L260" s="20"/>
      <c r="M260" s="20"/>
    </row>
    <row r="261" spans="1:13" s="9" customFormat="1" ht="13.8" x14ac:dyDescent="0.25">
      <c r="A261" s="7">
        <v>328</v>
      </c>
      <c r="B261" s="39" t="s">
        <v>262</v>
      </c>
      <c r="C261" s="7">
        <v>328</v>
      </c>
      <c r="D261" s="7"/>
      <c r="E261" s="20">
        <v>4793</v>
      </c>
      <c r="F261" s="20"/>
      <c r="G261" s="32">
        <v>1.6265E-4</v>
      </c>
      <c r="H261" s="20"/>
      <c r="I261" s="20">
        <v>6227</v>
      </c>
      <c r="J261" s="20"/>
      <c r="K261" s="32">
        <v>1.7963000000000001E-4</v>
      </c>
      <c r="L261" s="20"/>
      <c r="M261" s="20"/>
    </row>
    <row r="262" spans="1:13" s="9" customFormat="1" ht="13.8" x14ac:dyDescent="0.25">
      <c r="A262" s="7">
        <v>329</v>
      </c>
      <c r="B262" s="39" t="s">
        <v>263</v>
      </c>
      <c r="C262" s="7">
        <v>329</v>
      </c>
      <c r="D262" s="7"/>
      <c r="E262" s="20">
        <v>98199</v>
      </c>
      <c r="F262" s="20"/>
      <c r="G262" s="32">
        <v>3.3322999999999998E-3</v>
      </c>
      <c r="H262" s="20"/>
      <c r="I262" s="20">
        <v>134104</v>
      </c>
      <c r="J262" s="20"/>
      <c r="K262" s="32">
        <v>3.8684100000000001E-3</v>
      </c>
      <c r="L262" s="20"/>
      <c r="M262" s="20"/>
    </row>
    <row r="263" spans="1:13" s="9" customFormat="1" ht="13.8" x14ac:dyDescent="0.25">
      <c r="A263" s="7">
        <v>330</v>
      </c>
      <c r="B263" s="39" t="s">
        <v>264</v>
      </c>
      <c r="C263" s="7">
        <v>330</v>
      </c>
      <c r="D263" s="7"/>
      <c r="E263" s="20">
        <v>29021</v>
      </c>
      <c r="F263" s="20"/>
      <c r="G263" s="32">
        <v>9.8480000000000009E-4</v>
      </c>
      <c r="H263" s="20"/>
      <c r="I263" s="20">
        <v>21371</v>
      </c>
      <c r="J263" s="20"/>
      <c r="K263" s="32">
        <v>6.1647999999999998E-4</v>
      </c>
      <c r="L263" s="20"/>
      <c r="M263" s="20"/>
    </row>
    <row r="264" spans="1:13" s="9" customFormat="1" ht="13.8" x14ac:dyDescent="0.25">
      <c r="A264" s="7">
        <v>331</v>
      </c>
      <c r="B264" s="39" t="s">
        <v>265</v>
      </c>
      <c r="C264" s="7">
        <v>331</v>
      </c>
      <c r="D264" s="7"/>
      <c r="E264" s="20">
        <v>3297</v>
      </c>
      <c r="F264" s="20"/>
      <c r="G264" s="32">
        <v>1.1188000000000001E-4</v>
      </c>
      <c r="H264" s="20"/>
      <c r="I264" s="20">
        <v>3935</v>
      </c>
      <c r="J264" s="20"/>
      <c r="K264" s="32">
        <v>1.1351E-4</v>
      </c>
      <c r="L264" s="20"/>
      <c r="M264" s="20"/>
    </row>
    <row r="265" spans="1:13" s="9" customFormat="1" ht="13.8" x14ac:dyDescent="0.25">
      <c r="A265" s="7">
        <v>332</v>
      </c>
      <c r="B265" s="39" t="s">
        <v>266</v>
      </c>
      <c r="C265" s="7">
        <v>332</v>
      </c>
      <c r="D265" s="7"/>
      <c r="E265" s="20">
        <v>1901</v>
      </c>
      <c r="F265" s="20"/>
      <c r="G265" s="32">
        <v>6.4510000000000004E-5</v>
      </c>
      <c r="H265" s="20"/>
      <c r="I265" s="20">
        <v>2518</v>
      </c>
      <c r="J265" s="20"/>
      <c r="K265" s="32">
        <v>7.2639999999999996E-5</v>
      </c>
      <c r="L265" s="20"/>
      <c r="M265" s="20"/>
    </row>
    <row r="266" spans="1:13" s="9" customFormat="1" ht="13.8" x14ac:dyDescent="0.25">
      <c r="A266" s="7">
        <v>333</v>
      </c>
      <c r="B266" s="39" t="s">
        <v>267</v>
      </c>
      <c r="C266" s="7">
        <v>333</v>
      </c>
      <c r="D266" s="7"/>
      <c r="E266" s="20">
        <v>4394</v>
      </c>
      <c r="F266" s="20"/>
      <c r="G266" s="32">
        <v>1.4910999999999999E-4</v>
      </c>
      <c r="H266" s="20"/>
      <c r="I266" s="20">
        <v>5513</v>
      </c>
      <c r="J266" s="20"/>
      <c r="K266" s="32">
        <v>1.5903E-4</v>
      </c>
      <c r="L266" s="20"/>
      <c r="M266" s="20"/>
    </row>
    <row r="267" spans="1:13" s="9" customFormat="1" ht="13.8" x14ac:dyDescent="0.25">
      <c r="A267" s="7">
        <v>334</v>
      </c>
      <c r="B267" s="39" t="s">
        <v>268</v>
      </c>
      <c r="C267" s="7">
        <v>334</v>
      </c>
      <c r="D267" s="7"/>
      <c r="E267" s="20">
        <v>193560</v>
      </c>
      <c r="F267" s="20"/>
      <c r="G267" s="32">
        <v>6.5683E-3</v>
      </c>
      <c r="H267" s="20"/>
      <c r="I267" s="20">
        <v>211952</v>
      </c>
      <c r="J267" s="20"/>
      <c r="K267" s="32">
        <v>6.1140500000000002E-3</v>
      </c>
      <c r="L267" s="20"/>
      <c r="M267" s="20"/>
    </row>
    <row r="268" spans="1:13" s="9" customFormat="1" ht="13.8" x14ac:dyDescent="0.25">
      <c r="A268" s="7">
        <v>335</v>
      </c>
      <c r="B268" s="39" t="s">
        <v>269</v>
      </c>
      <c r="C268" s="7">
        <v>335</v>
      </c>
      <c r="D268" s="7"/>
      <c r="E268" s="20">
        <v>1181</v>
      </c>
      <c r="F268" s="20"/>
      <c r="G268" s="32">
        <v>4.0080000000000003E-5</v>
      </c>
      <c r="H268" s="20"/>
      <c r="I268" s="20">
        <v>1470</v>
      </c>
      <c r="J268" s="20"/>
      <c r="K268" s="32">
        <v>4.2400000000000001E-5</v>
      </c>
      <c r="L268" s="20"/>
      <c r="M268" s="20"/>
    </row>
    <row r="269" spans="1:13" s="9" customFormat="1" ht="13.8" x14ac:dyDescent="0.25">
      <c r="A269" s="7">
        <v>336</v>
      </c>
      <c r="B269" s="39" t="s">
        <v>270</v>
      </c>
      <c r="C269" s="7">
        <v>336</v>
      </c>
      <c r="D269" s="7"/>
      <c r="E269" s="20">
        <v>31682</v>
      </c>
      <c r="F269" s="20"/>
      <c r="G269" s="32">
        <v>1.0751000000000001E-3</v>
      </c>
      <c r="H269" s="20"/>
      <c r="I269" s="20">
        <v>38466</v>
      </c>
      <c r="J269" s="20"/>
      <c r="K269" s="32">
        <v>1.1096000000000001E-3</v>
      </c>
      <c r="L269" s="20"/>
      <c r="M269" s="20"/>
    </row>
    <row r="270" spans="1:13" s="9" customFormat="1" ht="13.8" x14ac:dyDescent="0.25">
      <c r="A270" s="7">
        <v>337</v>
      </c>
      <c r="B270" s="39" t="s">
        <v>271</v>
      </c>
      <c r="C270" s="7">
        <v>337</v>
      </c>
      <c r="D270" s="7"/>
      <c r="E270" s="20">
        <v>10837</v>
      </c>
      <c r="F270" s="20"/>
      <c r="G270" s="32">
        <v>3.6774000000000003E-4</v>
      </c>
      <c r="H270" s="20"/>
      <c r="I270" s="20">
        <v>13188</v>
      </c>
      <c r="J270" s="20"/>
      <c r="K270" s="32">
        <v>3.8043000000000002E-4</v>
      </c>
      <c r="L270" s="20"/>
      <c r="M270" s="20"/>
    </row>
    <row r="271" spans="1:13" s="9" customFormat="1" ht="13.8" x14ac:dyDescent="0.25">
      <c r="A271" s="7">
        <v>338</v>
      </c>
      <c r="B271" s="39" t="s">
        <v>272</v>
      </c>
      <c r="C271" s="7">
        <v>338</v>
      </c>
      <c r="D271" s="7"/>
      <c r="E271" s="20">
        <v>12836</v>
      </c>
      <c r="F271" s="20"/>
      <c r="G271" s="32">
        <v>4.3557999999999997E-4</v>
      </c>
      <c r="H271" s="20"/>
      <c r="I271" s="20">
        <v>14431</v>
      </c>
      <c r="J271" s="20"/>
      <c r="K271" s="32">
        <v>4.1627999999999999E-4</v>
      </c>
      <c r="L271" s="20"/>
      <c r="M271" s="20"/>
    </row>
    <row r="272" spans="1:13" s="9" customFormat="1" ht="13.8" x14ac:dyDescent="0.25">
      <c r="A272" s="7">
        <v>339</v>
      </c>
      <c r="B272" s="39" t="s">
        <v>273</v>
      </c>
      <c r="C272" s="7">
        <v>339</v>
      </c>
      <c r="D272" s="7"/>
      <c r="E272" s="20">
        <v>7006</v>
      </c>
      <c r="F272" s="20"/>
      <c r="G272" s="32">
        <v>2.3774000000000001E-4</v>
      </c>
      <c r="H272" s="20"/>
      <c r="I272" s="20">
        <v>8818</v>
      </c>
      <c r="J272" s="20"/>
      <c r="K272" s="32">
        <v>2.5437000000000002E-4</v>
      </c>
      <c r="L272" s="20"/>
      <c r="M272" s="20"/>
    </row>
    <row r="273" spans="1:13" s="9" customFormat="1" ht="13.8" x14ac:dyDescent="0.25">
      <c r="A273" s="7">
        <v>340</v>
      </c>
      <c r="B273" s="39" t="s">
        <v>274</v>
      </c>
      <c r="C273" s="7">
        <v>340</v>
      </c>
      <c r="D273" s="7"/>
      <c r="E273" s="20">
        <v>39022</v>
      </c>
      <c r="F273" s="20"/>
      <c r="G273" s="32">
        <v>1.3241800000000001E-3</v>
      </c>
      <c r="H273" s="20"/>
      <c r="I273" s="20">
        <v>42709</v>
      </c>
      <c r="J273" s="20"/>
      <c r="K273" s="32">
        <v>1.232E-3</v>
      </c>
      <c r="L273" s="20"/>
      <c r="M273" s="20"/>
    </row>
    <row r="274" spans="1:13" s="9" customFormat="1" ht="13.8" x14ac:dyDescent="0.25">
      <c r="A274" s="7">
        <v>342</v>
      </c>
      <c r="B274" s="39" t="s">
        <v>275</v>
      </c>
      <c r="C274" s="7">
        <v>342</v>
      </c>
      <c r="D274" s="7"/>
      <c r="E274" s="20">
        <v>6624</v>
      </c>
      <c r="F274" s="20"/>
      <c r="G274" s="32">
        <v>2.2478E-4</v>
      </c>
      <c r="H274" s="20"/>
      <c r="I274" s="20">
        <v>10432</v>
      </c>
      <c r="J274" s="20"/>
      <c r="K274" s="32">
        <v>3.0092999999999998E-4</v>
      </c>
      <c r="L274" s="20"/>
      <c r="M274" s="20"/>
    </row>
    <row r="275" spans="1:13" s="9" customFormat="1" ht="13.8" x14ac:dyDescent="0.25">
      <c r="A275" s="7">
        <v>343</v>
      </c>
      <c r="B275" s="39" t="s">
        <v>276</v>
      </c>
      <c r="C275" s="7">
        <v>343</v>
      </c>
      <c r="D275" s="7"/>
      <c r="E275" s="20">
        <v>0</v>
      </c>
      <c r="F275" s="20"/>
      <c r="G275" s="32">
        <v>0</v>
      </c>
      <c r="H275" s="20"/>
      <c r="I275" s="20">
        <v>6305</v>
      </c>
      <c r="J275" s="20"/>
      <c r="K275" s="32">
        <v>1.8187999999999999E-4</v>
      </c>
      <c r="L275" s="20"/>
      <c r="M275" s="20"/>
    </row>
    <row r="276" spans="1:13" s="9" customFormat="1" ht="13.8" x14ac:dyDescent="0.25">
      <c r="A276" s="7">
        <v>344</v>
      </c>
      <c r="B276" s="39" t="s">
        <v>277</v>
      </c>
      <c r="C276" s="7">
        <v>344</v>
      </c>
      <c r="D276" s="7"/>
      <c r="E276" s="20">
        <v>1501</v>
      </c>
      <c r="F276" s="20"/>
      <c r="G276" s="32">
        <v>5.0939999999999997E-5</v>
      </c>
      <c r="H276" s="20"/>
      <c r="I276" s="20">
        <v>3143</v>
      </c>
      <c r="J276" s="20"/>
      <c r="K276" s="32">
        <v>9.0660000000000003E-5</v>
      </c>
      <c r="L276" s="20"/>
      <c r="M276" s="20"/>
    </row>
    <row r="277" spans="1:13" s="9" customFormat="1" ht="13.8" x14ac:dyDescent="0.25">
      <c r="A277" s="7">
        <v>345</v>
      </c>
      <c r="B277" s="39" t="s">
        <v>278</v>
      </c>
      <c r="C277" s="7">
        <v>345</v>
      </c>
      <c r="D277" s="7"/>
      <c r="E277" s="20">
        <v>0</v>
      </c>
      <c r="F277" s="20"/>
      <c r="G277" s="32">
        <v>0</v>
      </c>
      <c r="H277" s="20"/>
      <c r="I277" s="20">
        <v>22094</v>
      </c>
      <c r="J277" s="20"/>
      <c r="K277" s="32">
        <v>6.3732999999999997E-4</v>
      </c>
      <c r="L277" s="20"/>
      <c r="M277" s="20"/>
    </row>
    <row r="278" spans="1:13" s="9" customFormat="1" ht="13.8" x14ac:dyDescent="0.25">
      <c r="A278" s="7">
        <v>346</v>
      </c>
      <c r="B278" s="39" t="s">
        <v>279</v>
      </c>
      <c r="C278" s="7">
        <v>346</v>
      </c>
      <c r="D278" s="7"/>
      <c r="E278" s="20">
        <v>0</v>
      </c>
      <c r="F278" s="20"/>
      <c r="G278" s="32">
        <v>0</v>
      </c>
      <c r="H278" s="20"/>
      <c r="I278" s="20">
        <v>21552</v>
      </c>
      <c r="J278" s="20"/>
      <c r="K278" s="32">
        <v>6.2169999999999999E-4</v>
      </c>
      <c r="L278" s="20"/>
      <c r="M278" s="20"/>
    </row>
    <row r="279" spans="1:13" s="9" customFormat="1" ht="13.8" x14ac:dyDescent="0.25">
      <c r="A279" s="7">
        <v>347</v>
      </c>
      <c r="B279" s="39" t="s">
        <v>280</v>
      </c>
      <c r="C279" s="7">
        <v>347</v>
      </c>
      <c r="D279" s="7"/>
      <c r="E279" s="20">
        <v>0</v>
      </c>
      <c r="F279" s="20"/>
      <c r="G279" s="32">
        <v>0</v>
      </c>
      <c r="H279" s="20"/>
      <c r="I279" s="20">
        <v>71491</v>
      </c>
      <c r="J279" s="20"/>
      <c r="K279" s="32">
        <v>2.0622599999999998E-3</v>
      </c>
      <c r="L279" s="20"/>
      <c r="M279" s="20"/>
    </row>
    <row r="280" spans="1:13" s="9" customFormat="1" ht="13.8" x14ac:dyDescent="0.25">
      <c r="A280" s="7">
        <v>348</v>
      </c>
      <c r="B280" s="39" t="s">
        <v>281</v>
      </c>
      <c r="C280" s="7">
        <v>348</v>
      </c>
      <c r="D280" s="7"/>
      <c r="E280" s="20">
        <v>0</v>
      </c>
      <c r="F280" s="20"/>
      <c r="G280" s="32">
        <v>0</v>
      </c>
      <c r="H280" s="20"/>
      <c r="I280" s="20">
        <v>33303</v>
      </c>
      <c r="J280" s="20"/>
      <c r="K280" s="32">
        <v>9.6066999999999995E-4</v>
      </c>
      <c r="L280" s="20"/>
      <c r="M280" s="20"/>
    </row>
    <row r="281" spans="1:13" s="9" customFormat="1" ht="13.8" x14ac:dyDescent="0.25">
      <c r="A281" s="7">
        <v>349</v>
      </c>
      <c r="B281" s="39" t="s">
        <v>282</v>
      </c>
      <c r="C281" s="7">
        <v>349</v>
      </c>
      <c r="D281" s="7"/>
      <c r="E281" s="20">
        <v>0</v>
      </c>
      <c r="F281" s="20"/>
      <c r="G281" s="32">
        <v>0</v>
      </c>
      <c r="H281" s="20"/>
      <c r="I281" s="20">
        <v>115232</v>
      </c>
      <c r="J281" s="20"/>
      <c r="K281" s="32">
        <v>3.32402E-3</v>
      </c>
      <c r="L281" s="20"/>
      <c r="M281" s="20"/>
    </row>
    <row r="282" spans="1:13" s="9" customFormat="1" ht="13.8" x14ac:dyDescent="0.25">
      <c r="A282" s="7">
        <v>351</v>
      </c>
      <c r="B282" s="39" t="s">
        <v>285</v>
      </c>
      <c r="C282" s="7">
        <v>351</v>
      </c>
      <c r="D282" s="7"/>
      <c r="E282" s="20">
        <v>0</v>
      </c>
      <c r="F282" s="20"/>
      <c r="G282" s="32">
        <v>0</v>
      </c>
      <c r="H282" s="20"/>
      <c r="I282" s="20">
        <v>4066</v>
      </c>
      <c r="J282" s="20"/>
      <c r="K282" s="32">
        <v>1.1729E-4</v>
      </c>
      <c r="L282" s="20"/>
      <c r="M282" s="20"/>
    </row>
    <row r="283" spans="1:13" s="9" customFormat="1" ht="13.8" x14ac:dyDescent="0.25">
      <c r="A283" s="7">
        <v>417</v>
      </c>
      <c r="B283" s="39" t="s">
        <v>283</v>
      </c>
      <c r="C283" s="7">
        <v>417</v>
      </c>
      <c r="D283" s="7"/>
      <c r="E283" s="20">
        <v>21346</v>
      </c>
      <c r="F283" s="20"/>
      <c r="G283" s="32">
        <v>7.2435999999999996E-4</v>
      </c>
      <c r="H283" s="20"/>
      <c r="I283" s="20">
        <v>26336</v>
      </c>
      <c r="J283" s="20"/>
      <c r="K283" s="32">
        <v>7.5969999999999998E-4</v>
      </c>
      <c r="L283" s="20"/>
      <c r="M283" s="20"/>
    </row>
    <row r="284" spans="1:13" s="9" customFormat="1" ht="13.8" x14ac:dyDescent="0.25">
      <c r="A284" s="7"/>
      <c r="B284" s="31"/>
      <c r="C284" s="31"/>
      <c r="D284" s="7"/>
      <c r="E284" s="20"/>
      <c r="F284" s="20"/>
      <c r="G284" s="20"/>
      <c r="H284" s="20"/>
      <c r="I284" s="20"/>
      <c r="J284" s="20"/>
      <c r="K284" s="20"/>
      <c r="L284" s="20"/>
      <c r="M284" s="20"/>
    </row>
    <row r="285" spans="1:13" s="9" customFormat="1" ht="13.8" x14ac:dyDescent="0.25">
      <c r="A285" s="7"/>
      <c r="B285" s="31" t="s">
        <v>17</v>
      </c>
      <c r="C285" s="31"/>
      <c r="D285" s="7"/>
      <c r="E285" s="20">
        <f>SUM(E6:E283)</f>
        <v>29468792</v>
      </c>
      <c r="F285" s="20"/>
      <c r="G285" s="32">
        <f>ROUND(E285/$E$285,8)</f>
        <v>1</v>
      </c>
      <c r="H285" s="20"/>
      <c r="I285" s="20">
        <f>SUM(I6:I283)</f>
        <v>34666406</v>
      </c>
      <c r="J285" s="20"/>
      <c r="K285" s="32">
        <f>ROUND(I285/$I$285,8)</f>
        <v>1</v>
      </c>
      <c r="L285" s="20"/>
      <c r="M285" s="20"/>
    </row>
    <row r="286" spans="1:13" s="9" customFormat="1" ht="13.8" x14ac:dyDescent="0.25">
      <c r="A286" s="7"/>
      <c r="B286" s="31"/>
      <c r="C286" s="31"/>
      <c r="D286" s="7"/>
      <c r="E286" s="20"/>
      <c r="F286" s="20"/>
      <c r="G286" s="20"/>
      <c r="H286" s="20"/>
      <c r="I286" s="20"/>
      <c r="J286" s="20"/>
      <c r="K286" s="20"/>
      <c r="L286" s="20"/>
      <c r="M286" s="20"/>
    </row>
    <row r="287" spans="1:13" s="9" customFormat="1" ht="13.8" x14ac:dyDescent="0.25">
      <c r="A287" s="7"/>
      <c r="B287" s="31"/>
      <c r="C287" s="31"/>
      <c r="D287" s="7"/>
      <c r="E287" s="20"/>
      <c r="F287" s="20"/>
      <c r="G287" s="20"/>
      <c r="H287" s="20"/>
      <c r="I287" s="20"/>
      <c r="J287" s="20"/>
      <c r="K287" s="20"/>
      <c r="L287" s="20"/>
      <c r="M287" s="20"/>
    </row>
    <row r="288" spans="1:13" s="9" customFormat="1" ht="13.8" x14ac:dyDescent="0.25">
      <c r="A288" s="7"/>
      <c r="B288" s="31"/>
      <c r="C288" s="31"/>
      <c r="D288" s="7"/>
      <c r="E288" s="20"/>
      <c r="F288" s="20"/>
      <c r="G288" s="34"/>
      <c r="H288" s="20"/>
      <c r="I288" s="20"/>
      <c r="J288" s="20"/>
      <c r="K288" s="34"/>
      <c r="L288" s="20"/>
      <c r="M288" s="20"/>
    </row>
    <row r="289" spans="1:13" s="9" customFormat="1" ht="13.8" x14ac:dyDescent="0.25">
      <c r="A289" s="7"/>
      <c r="B289" s="31"/>
      <c r="C289" s="31"/>
      <c r="D289" s="7"/>
      <c r="E289" s="20"/>
      <c r="F289" s="20"/>
      <c r="G289" s="20"/>
      <c r="H289" s="20"/>
      <c r="I289" s="20"/>
      <c r="J289" s="20"/>
      <c r="K289" s="20"/>
      <c r="L289" s="20"/>
      <c r="M289" s="20"/>
    </row>
    <row r="290" spans="1:13" s="9" customFormat="1" ht="13.8" x14ac:dyDescent="0.25">
      <c r="A290" s="7"/>
      <c r="B290" s="31"/>
      <c r="C290" s="31"/>
      <c r="D290" s="7"/>
      <c r="E290" s="20"/>
      <c r="F290" s="20"/>
      <c r="G290" s="20"/>
      <c r="H290" s="20"/>
      <c r="I290" s="20"/>
      <c r="J290" s="20"/>
      <c r="K290" s="20"/>
      <c r="L290" s="20"/>
      <c r="M290" s="20"/>
    </row>
    <row r="291" spans="1:13" s="9" customFormat="1" ht="13.8" x14ac:dyDescent="0.25">
      <c r="A291" s="7"/>
      <c r="B291" s="31"/>
      <c r="C291" s="31"/>
      <c r="D291" s="7"/>
      <c r="E291" s="20"/>
      <c r="F291" s="20"/>
      <c r="G291" s="20"/>
      <c r="H291" s="20"/>
      <c r="I291" s="20"/>
      <c r="J291" s="20"/>
      <c r="K291" s="20"/>
      <c r="L291" s="20"/>
      <c r="M291" s="20"/>
    </row>
    <row r="292" spans="1:13" s="9" customFormat="1" ht="13.8" x14ac:dyDescent="0.25">
      <c r="A292" s="7"/>
      <c r="B292" s="31"/>
      <c r="C292" s="31"/>
      <c r="D292" s="7"/>
      <c r="E292" s="20"/>
      <c r="F292" s="20"/>
      <c r="G292" s="20"/>
      <c r="H292" s="20"/>
      <c r="I292" s="20"/>
      <c r="J292" s="20"/>
      <c r="K292" s="20"/>
      <c r="L292" s="20"/>
      <c r="M292" s="20"/>
    </row>
    <row r="293" spans="1:13" s="9" customFormat="1" ht="13.8" x14ac:dyDescent="0.25">
      <c r="A293" s="7"/>
      <c r="B293" s="31"/>
      <c r="C293" s="31"/>
      <c r="D293" s="7"/>
      <c r="E293" s="20"/>
      <c r="F293" s="20"/>
      <c r="G293" s="20"/>
      <c r="H293" s="20"/>
      <c r="I293" s="20"/>
      <c r="J293" s="20"/>
      <c r="K293" s="20"/>
      <c r="L293" s="20"/>
      <c r="M293" s="20"/>
    </row>
    <row r="294" spans="1:13" s="9" customFormat="1" ht="13.8" x14ac:dyDescent="0.25">
      <c r="A294" s="7"/>
      <c r="B294" s="31"/>
      <c r="C294" s="31"/>
      <c r="D294" s="7"/>
      <c r="E294" s="20"/>
      <c r="F294" s="20"/>
      <c r="G294" s="20"/>
      <c r="H294" s="20"/>
      <c r="I294" s="20"/>
      <c r="J294" s="20"/>
      <c r="K294" s="20"/>
      <c r="L294" s="20"/>
      <c r="M294" s="20"/>
    </row>
    <row r="295" spans="1:13" s="9" customFormat="1" ht="13.8" x14ac:dyDescent="0.25">
      <c r="A295" s="7"/>
      <c r="B295" s="31"/>
      <c r="C295" s="31"/>
      <c r="D295" s="7"/>
      <c r="E295" s="20"/>
      <c r="F295" s="20"/>
      <c r="G295" s="20"/>
      <c r="H295" s="20"/>
      <c r="I295" s="20"/>
      <c r="J295" s="20"/>
      <c r="K295" s="20"/>
      <c r="L295" s="20"/>
      <c r="M295" s="20"/>
    </row>
    <row r="296" spans="1:13" s="9" customFormat="1" ht="13.8" x14ac:dyDescent="0.25">
      <c r="A296" s="7"/>
      <c r="B296" s="31"/>
      <c r="C296" s="31"/>
      <c r="D296" s="7"/>
      <c r="E296" s="20"/>
      <c r="F296" s="20"/>
      <c r="G296" s="20"/>
      <c r="H296" s="20"/>
      <c r="I296" s="20"/>
      <c r="J296" s="20"/>
      <c r="K296" s="20"/>
      <c r="L296" s="20"/>
      <c r="M296" s="20"/>
    </row>
    <row r="297" spans="1:13" s="9" customFormat="1" ht="13.8" x14ac:dyDescent="0.25">
      <c r="A297" s="7"/>
      <c r="B297" s="31"/>
      <c r="C297" s="31"/>
      <c r="D297" s="7"/>
      <c r="E297" s="20"/>
      <c r="F297" s="20"/>
      <c r="G297" s="20"/>
      <c r="H297" s="20"/>
      <c r="I297" s="20"/>
      <c r="J297" s="20"/>
      <c r="K297" s="20"/>
      <c r="L297" s="20"/>
      <c r="M297" s="20"/>
    </row>
    <row r="298" spans="1:13" s="9" customFormat="1" ht="13.8" x14ac:dyDescent="0.25">
      <c r="A298" s="7"/>
      <c r="B298" s="31"/>
      <c r="C298" s="31"/>
      <c r="D298" s="7"/>
      <c r="E298" s="20"/>
      <c r="F298" s="20"/>
      <c r="G298" s="20"/>
      <c r="H298" s="20"/>
      <c r="I298" s="20"/>
      <c r="J298" s="20"/>
      <c r="K298" s="20"/>
      <c r="L298" s="20"/>
      <c r="M298" s="20"/>
    </row>
    <row r="299" spans="1:13" s="9" customFormat="1" ht="13.8" x14ac:dyDescent="0.25">
      <c r="A299" s="7"/>
      <c r="B299" s="31"/>
      <c r="C299" s="31"/>
      <c r="D299" s="7"/>
      <c r="E299" s="20"/>
      <c r="F299" s="20"/>
      <c r="G299" s="20"/>
      <c r="H299" s="20"/>
      <c r="I299" s="20"/>
      <c r="J299" s="20"/>
      <c r="K299" s="20"/>
      <c r="L299" s="20"/>
      <c r="M299" s="20"/>
    </row>
    <row r="300" spans="1:13" s="9" customFormat="1" ht="13.8" x14ac:dyDescent="0.25">
      <c r="A300" s="7"/>
      <c r="B300" s="31"/>
      <c r="C300" s="31"/>
      <c r="D300" s="7"/>
      <c r="E300" s="20"/>
      <c r="F300" s="20"/>
      <c r="G300" s="20"/>
      <c r="H300" s="20"/>
      <c r="I300" s="20"/>
      <c r="J300" s="20"/>
      <c r="K300" s="20"/>
      <c r="L300" s="20"/>
      <c r="M300" s="20"/>
    </row>
    <row r="301" spans="1:13" s="9" customFormat="1" ht="13.8" x14ac:dyDescent="0.25">
      <c r="A301" s="7"/>
      <c r="B301" s="31"/>
      <c r="C301" s="31"/>
      <c r="D301" s="7"/>
      <c r="E301" s="20"/>
      <c r="F301" s="20"/>
      <c r="G301" s="20"/>
      <c r="H301" s="20"/>
      <c r="I301" s="20"/>
      <c r="J301" s="20"/>
      <c r="K301" s="20"/>
      <c r="L301" s="20"/>
      <c r="M301" s="20"/>
    </row>
    <row r="302" spans="1:13" s="9" customFormat="1" ht="13.8" x14ac:dyDescent="0.25">
      <c r="A302" s="7"/>
      <c r="B302" s="31"/>
      <c r="C302" s="31"/>
      <c r="D302" s="7"/>
      <c r="E302" s="20"/>
      <c r="F302" s="20"/>
      <c r="G302" s="20"/>
      <c r="H302" s="20"/>
      <c r="I302" s="20"/>
      <c r="J302" s="20"/>
      <c r="K302" s="20"/>
      <c r="L302" s="20"/>
      <c r="M302" s="20"/>
    </row>
    <row r="303" spans="1:13" s="9" customFormat="1" ht="13.8" x14ac:dyDescent="0.25">
      <c r="A303" s="7"/>
      <c r="B303" s="31"/>
      <c r="C303" s="31"/>
      <c r="D303" s="7"/>
      <c r="E303" s="20"/>
      <c r="F303" s="20"/>
      <c r="G303" s="20"/>
      <c r="H303" s="20"/>
      <c r="I303" s="20"/>
      <c r="J303" s="20"/>
      <c r="K303" s="20"/>
      <c r="L303" s="20"/>
      <c r="M303" s="20"/>
    </row>
    <row r="304" spans="1:13" s="9" customFormat="1" ht="13.8" x14ac:dyDescent="0.25">
      <c r="A304" s="7"/>
      <c r="B304" s="31"/>
      <c r="C304" s="31"/>
      <c r="D304" s="7"/>
      <c r="E304" s="20"/>
      <c r="F304" s="20"/>
      <c r="G304" s="20"/>
      <c r="H304" s="20"/>
      <c r="I304" s="20"/>
      <c r="J304" s="20"/>
      <c r="K304" s="20"/>
      <c r="L304" s="20"/>
      <c r="M304" s="20"/>
    </row>
    <row r="305" spans="1:13" s="9" customFormat="1" ht="13.8" x14ac:dyDescent="0.25">
      <c r="A305" s="7"/>
      <c r="B305" s="31"/>
      <c r="C305" s="31"/>
      <c r="D305" s="7"/>
      <c r="E305" s="20"/>
      <c r="F305" s="20"/>
      <c r="G305" s="20"/>
      <c r="H305" s="20"/>
      <c r="I305" s="20"/>
      <c r="J305" s="20"/>
      <c r="K305" s="20"/>
      <c r="L305" s="20"/>
      <c r="M305" s="20"/>
    </row>
    <row r="306" spans="1:13" s="9" customFormat="1" ht="13.8" x14ac:dyDescent="0.25">
      <c r="A306" s="7"/>
      <c r="B306" s="31"/>
      <c r="C306" s="31"/>
      <c r="D306" s="7"/>
      <c r="E306" s="20"/>
      <c r="F306" s="20"/>
      <c r="G306" s="20"/>
      <c r="H306" s="20"/>
      <c r="I306" s="20"/>
      <c r="J306" s="20"/>
      <c r="K306" s="20"/>
      <c r="L306" s="20"/>
      <c r="M306" s="20"/>
    </row>
    <row r="307" spans="1:13" s="9" customFormat="1" ht="13.8" x14ac:dyDescent="0.25">
      <c r="A307" s="7"/>
      <c r="B307" s="31"/>
      <c r="C307" s="31"/>
      <c r="D307" s="7"/>
      <c r="E307" s="20"/>
      <c r="F307" s="20"/>
      <c r="G307" s="20"/>
      <c r="H307" s="20"/>
      <c r="I307" s="20"/>
      <c r="J307" s="20"/>
      <c r="K307" s="20"/>
      <c r="L307" s="20"/>
      <c r="M307" s="20"/>
    </row>
    <row r="308" spans="1:13" s="9" customFormat="1" ht="13.8" x14ac:dyDescent="0.25">
      <c r="A308" s="7"/>
      <c r="B308" s="31"/>
      <c r="C308" s="31"/>
      <c r="D308" s="7"/>
      <c r="E308" s="20"/>
      <c r="F308" s="20"/>
      <c r="G308" s="20"/>
      <c r="H308" s="20"/>
      <c r="I308" s="20"/>
      <c r="J308" s="20"/>
      <c r="K308" s="20"/>
      <c r="L308" s="20"/>
      <c r="M308" s="20"/>
    </row>
    <row r="309" spans="1:13" s="9" customFormat="1" ht="13.8" x14ac:dyDescent="0.25">
      <c r="A309" s="7"/>
      <c r="B309" s="31"/>
      <c r="C309" s="31"/>
      <c r="D309" s="7"/>
      <c r="E309" s="20"/>
      <c r="F309" s="20"/>
      <c r="G309" s="20"/>
      <c r="H309" s="20"/>
      <c r="I309" s="20"/>
      <c r="J309" s="20"/>
      <c r="K309" s="20"/>
      <c r="L309" s="20"/>
      <c r="M309" s="20"/>
    </row>
    <row r="310" spans="1:13" s="9" customFormat="1" ht="13.8" x14ac:dyDescent="0.25">
      <c r="A310" s="7"/>
      <c r="B310" s="31"/>
      <c r="C310" s="31"/>
      <c r="D310" s="7"/>
      <c r="E310" s="20"/>
      <c r="F310" s="20"/>
      <c r="G310" s="20"/>
      <c r="H310" s="20"/>
      <c r="I310" s="20"/>
      <c r="J310" s="20"/>
      <c r="K310" s="20"/>
      <c r="L310" s="20"/>
      <c r="M310" s="20"/>
    </row>
    <row r="311" spans="1:13" s="9" customFormat="1" ht="13.8" x14ac:dyDescent="0.25">
      <c r="A311" s="7"/>
      <c r="B311" s="31"/>
      <c r="C311" s="31"/>
      <c r="D311" s="7"/>
      <c r="E311" s="20"/>
      <c r="F311" s="20"/>
      <c r="G311" s="20"/>
      <c r="H311" s="20"/>
      <c r="I311" s="20"/>
      <c r="J311" s="20"/>
      <c r="K311" s="20"/>
      <c r="L311" s="20"/>
      <c r="M311" s="20"/>
    </row>
    <row r="312" spans="1:13" s="9" customFormat="1" ht="13.8" x14ac:dyDescent="0.25">
      <c r="A312" s="7"/>
      <c r="B312" s="31"/>
      <c r="C312" s="31"/>
      <c r="D312" s="7"/>
      <c r="E312" s="20"/>
      <c r="F312" s="20"/>
      <c r="G312" s="20"/>
      <c r="H312" s="20"/>
      <c r="I312" s="20"/>
      <c r="J312" s="20"/>
      <c r="K312" s="20"/>
      <c r="L312" s="20"/>
      <c r="M312" s="20"/>
    </row>
    <row r="313" spans="1:13" s="9" customFormat="1" ht="13.8" x14ac:dyDescent="0.25">
      <c r="A313" s="7"/>
      <c r="B313" s="31"/>
      <c r="C313" s="31"/>
      <c r="D313" s="7"/>
      <c r="E313" s="20"/>
      <c r="F313" s="20"/>
      <c r="G313" s="20"/>
      <c r="H313" s="20"/>
      <c r="I313" s="20"/>
      <c r="J313" s="20"/>
      <c r="K313" s="20"/>
      <c r="L313" s="20"/>
      <c r="M313" s="20"/>
    </row>
    <row r="314" spans="1:13" s="9" customFormat="1" ht="13.8" x14ac:dyDescent="0.25">
      <c r="A314" s="7"/>
      <c r="B314" s="31"/>
      <c r="C314" s="31"/>
      <c r="D314" s="7"/>
      <c r="E314" s="20"/>
      <c r="F314" s="20"/>
      <c r="G314" s="20"/>
      <c r="H314" s="20"/>
      <c r="I314" s="20"/>
      <c r="J314" s="20"/>
      <c r="K314" s="20"/>
      <c r="L314" s="20"/>
      <c r="M314" s="20"/>
    </row>
    <row r="315" spans="1:13" s="9" customFormat="1" ht="13.8" x14ac:dyDescent="0.25">
      <c r="A315" s="7"/>
      <c r="B315" s="31"/>
      <c r="C315" s="31"/>
      <c r="D315" s="7"/>
      <c r="E315" s="20"/>
      <c r="F315" s="20"/>
      <c r="G315" s="20"/>
      <c r="H315" s="20"/>
      <c r="I315" s="20"/>
      <c r="J315" s="20"/>
      <c r="K315" s="20"/>
      <c r="L315" s="20"/>
      <c r="M315" s="20"/>
    </row>
    <row r="316" spans="1:13" s="9" customFormat="1" ht="13.8" x14ac:dyDescent="0.25">
      <c r="A316" s="7"/>
      <c r="B316" s="31"/>
      <c r="C316" s="31"/>
      <c r="D316" s="7"/>
      <c r="E316" s="20"/>
      <c r="F316" s="20"/>
      <c r="G316" s="20"/>
      <c r="H316" s="20"/>
      <c r="I316" s="20"/>
      <c r="J316" s="20"/>
      <c r="K316" s="20"/>
      <c r="L316" s="20"/>
      <c r="M316" s="20"/>
    </row>
    <row r="317" spans="1:13" s="9" customFormat="1" ht="13.8" x14ac:dyDescent="0.25">
      <c r="A317" s="7"/>
      <c r="B317" s="31"/>
      <c r="C317" s="31"/>
      <c r="D317" s="7"/>
      <c r="E317" s="20"/>
      <c r="F317" s="20"/>
      <c r="G317" s="20"/>
      <c r="H317" s="20"/>
      <c r="I317" s="20"/>
      <c r="J317" s="20"/>
      <c r="K317" s="20"/>
      <c r="L317" s="20"/>
      <c r="M317" s="20"/>
    </row>
    <row r="318" spans="1:13" s="9" customFormat="1" ht="13.8" x14ac:dyDescent="0.25">
      <c r="A318" s="7"/>
      <c r="B318" s="31"/>
      <c r="C318" s="31"/>
      <c r="D318" s="7"/>
      <c r="E318" s="20"/>
      <c r="F318" s="20"/>
      <c r="G318" s="20"/>
      <c r="H318" s="20"/>
      <c r="I318" s="20"/>
      <c r="J318" s="20"/>
      <c r="K318" s="20"/>
      <c r="L318" s="20"/>
      <c r="M318" s="20"/>
    </row>
    <row r="319" spans="1:13" s="9" customFormat="1" ht="13.8" x14ac:dyDescent="0.25">
      <c r="A319" s="7"/>
      <c r="B319" s="31"/>
      <c r="C319" s="31"/>
      <c r="D319" s="7"/>
      <c r="E319" s="20"/>
      <c r="F319" s="20"/>
      <c r="G319" s="20"/>
      <c r="H319" s="20"/>
      <c r="I319" s="20"/>
      <c r="J319" s="20"/>
      <c r="K319" s="20"/>
      <c r="L319" s="20"/>
      <c r="M319" s="20"/>
    </row>
    <row r="320" spans="1:13" s="9" customFormat="1" ht="13.8" x14ac:dyDescent="0.25">
      <c r="A320" s="7"/>
      <c r="B320" s="31"/>
      <c r="C320" s="31"/>
      <c r="D320" s="7"/>
      <c r="E320" s="20"/>
      <c r="F320" s="20"/>
      <c r="G320" s="20"/>
      <c r="H320" s="20"/>
      <c r="I320" s="20"/>
      <c r="J320" s="20"/>
      <c r="K320" s="20"/>
      <c r="L320" s="20"/>
      <c r="M320" s="20"/>
    </row>
    <row r="321" spans="1:13" s="9" customFormat="1" ht="13.8" x14ac:dyDescent="0.25">
      <c r="A321" s="7"/>
      <c r="B321" s="31"/>
      <c r="C321" s="31"/>
      <c r="D321" s="7"/>
      <c r="E321" s="20"/>
      <c r="F321" s="20"/>
      <c r="G321" s="20"/>
      <c r="H321" s="20"/>
      <c r="I321" s="20"/>
      <c r="J321" s="20"/>
      <c r="K321" s="20"/>
      <c r="L321" s="20"/>
      <c r="M321" s="20"/>
    </row>
    <row r="322" spans="1:13" s="9" customFormat="1" ht="13.8" x14ac:dyDescent="0.25">
      <c r="A322" s="7"/>
      <c r="B322" s="31"/>
      <c r="C322" s="31"/>
      <c r="D322" s="7"/>
      <c r="E322" s="20"/>
      <c r="F322" s="20"/>
      <c r="G322" s="20"/>
      <c r="H322" s="20"/>
      <c r="I322" s="20"/>
      <c r="J322" s="20"/>
      <c r="K322" s="20"/>
      <c r="L322" s="20"/>
      <c r="M322" s="20"/>
    </row>
    <row r="323" spans="1:13" s="9" customFormat="1" ht="13.8" x14ac:dyDescent="0.25">
      <c r="A323" s="7"/>
      <c r="B323" s="31"/>
      <c r="C323" s="31"/>
      <c r="D323" s="7"/>
      <c r="E323" s="20"/>
      <c r="F323" s="20"/>
      <c r="G323" s="20"/>
      <c r="H323" s="20"/>
      <c r="I323" s="20"/>
      <c r="J323" s="20"/>
      <c r="K323" s="20"/>
      <c r="L323" s="20"/>
      <c r="M323" s="20"/>
    </row>
    <row r="324" spans="1:13" s="9" customFormat="1" ht="13.8" x14ac:dyDescent="0.25">
      <c r="A324" s="7"/>
      <c r="B324" s="31"/>
      <c r="C324" s="31"/>
      <c r="D324" s="7"/>
      <c r="E324" s="20"/>
      <c r="F324" s="20"/>
      <c r="G324" s="20"/>
      <c r="H324" s="20"/>
      <c r="I324" s="20"/>
      <c r="J324" s="20"/>
      <c r="K324" s="20"/>
      <c r="L324" s="20"/>
      <c r="M324" s="20"/>
    </row>
    <row r="325" spans="1:13" s="9" customFormat="1" ht="13.8" x14ac:dyDescent="0.25">
      <c r="A325" s="7"/>
      <c r="B325" s="31"/>
      <c r="C325" s="31"/>
      <c r="D325" s="7"/>
      <c r="E325" s="20"/>
      <c r="F325" s="20"/>
      <c r="G325" s="20"/>
      <c r="H325" s="20"/>
      <c r="I325" s="20"/>
      <c r="J325" s="20"/>
      <c r="K325" s="20"/>
      <c r="L325" s="20"/>
      <c r="M325" s="20"/>
    </row>
    <row r="326" spans="1:13" s="9" customFormat="1" ht="13.8" x14ac:dyDescent="0.25">
      <c r="A326" s="7"/>
      <c r="B326" s="31"/>
      <c r="C326" s="31"/>
      <c r="D326" s="7"/>
      <c r="E326" s="20"/>
      <c r="F326" s="20"/>
      <c r="G326" s="20"/>
      <c r="H326" s="20"/>
      <c r="I326" s="20"/>
      <c r="J326" s="20"/>
      <c r="K326" s="20"/>
      <c r="L326" s="20"/>
      <c r="M326" s="20"/>
    </row>
    <row r="327" spans="1:13" s="9" customFormat="1" ht="13.8" x14ac:dyDescent="0.25">
      <c r="A327" s="7"/>
      <c r="B327" s="31"/>
      <c r="C327" s="31"/>
      <c r="D327" s="7"/>
      <c r="E327" s="20"/>
      <c r="F327" s="20"/>
      <c r="G327" s="20"/>
      <c r="H327" s="20"/>
      <c r="I327" s="20"/>
      <c r="J327" s="20"/>
      <c r="K327" s="20"/>
      <c r="L327" s="20"/>
      <c r="M327" s="20"/>
    </row>
    <row r="328" spans="1:13" s="9" customFormat="1" ht="13.8" x14ac:dyDescent="0.25">
      <c r="B328" s="29"/>
      <c r="C328" s="29"/>
      <c r="E328" s="20"/>
      <c r="F328" s="20"/>
      <c r="G328" s="20"/>
      <c r="H328" s="20"/>
      <c r="I328" s="20"/>
      <c r="J328" s="20"/>
      <c r="K328" s="20"/>
      <c r="L328" s="20"/>
      <c r="M328" s="20"/>
    </row>
    <row r="329" spans="1:13" s="9" customFormat="1" ht="13.8" x14ac:dyDescent="0.25">
      <c r="B329" s="29"/>
      <c r="C329" s="29"/>
      <c r="E329" s="20"/>
      <c r="F329" s="20"/>
      <c r="G329" s="20"/>
      <c r="H329" s="20"/>
      <c r="I329" s="20"/>
      <c r="J329" s="20"/>
      <c r="K329" s="20"/>
      <c r="L329" s="20"/>
      <c r="M329" s="20"/>
    </row>
    <row r="330" spans="1:13" s="9" customFormat="1" ht="13.8" x14ac:dyDescent="0.25">
      <c r="B330" s="29"/>
      <c r="C330" s="29"/>
      <c r="E330" s="20"/>
      <c r="F330" s="20"/>
      <c r="G330" s="20"/>
      <c r="H330" s="20"/>
      <c r="I330" s="20"/>
      <c r="J330" s="20"/>
      <c r="K330" s="20"/>
      <c r="L330" s="20"/>
      <c r="M330" s="20"/>
    </row>
    <row r="331" spans="1:13" s="9" customFormat="1" ht="13.8" x14ac:dyDescent="0.25">
      <c r="B331" s="29"/>
      <c r="C331" s="29"/>
      <c r="E331" s="20"/>
      <c r="F331" s="20"/>
      <c r="G331" s="20"/>
      <c r="H331" s="20"/>
      <c r="I331" s="20"/>
      <c r="J331" s="20"/>
      <c r="K331" s="20"/>
      <c r="L331" s="20"/>
      <c r="M331" s="20"/>
    </row>
    <row r="332" spans="1:13" s="9" customFormat="1" ht="13.8" x14ac:dyDescent="0.25">
      <c r="B332" s="29"/>
      <c r="C332" s="29"/>
      <c r="E332" s="20"/>
      <c r="F332" s="20"/>
      <c r="G332" s="20"/>
      <c r="H332" s="20"/>
      <c r="I332" s="20"/>
      <c r="J332" s="20"/>
      <c r="K332" s="20"/>
      <c r="L332" s="20"/>
      <c r="M332" s="20"/>
    </row>
    <row r="333" spans="1:13" s="9" customFormat="1" ht="13.8" x14ac:dyDescent="0.25">
      <c r="B333" s="29"/>
      <c r="C333" s="29"/>
      <c r="E333" s="20"/>
      <c r="F333" s="20"/>
      <c r="G333" s="20"/>
      <c r="H333" s="20"/>
      <c r="I333" s="20"/>
      <c r="J333" s="20"/>
      <c r="K333" s="20"/>
      <c r="L333" s="20"/>
      <c r="M333" s="20"/>
    </row>
    <row r="334" spans="1:13" s="9" customFormat="1" ht="13.8" x14ac:dyDescent="0.25">
      <c r="B334" s="29"/>
      <c r="C334" s="29"/>
      <c r="E334" s="20"/>
      <c r="F334" s="20"/>
      <c r="G334" s="20"/>
      <c r="H334" s="20"/>
      <c r="I334" s="20"/>
      <c r="J334" s="20"/>
      <c r="K334" s="20"/>
      <c r="L334" s="20"/>
      <c r="M334" s="20"/>
    </row>
    <row r="335" spans="1:13" s="9" customFormat="1" ht="13.8" x14ac:dyDescent="0.25">
      <c r="B335" s="29"/>
      <c r="C335" s="29"/>
      <c r="E335" s="20"/>
      <c r="F335" s="20"/>
      <c r="G335" s="20"/>
      <c r="H335" s="20"/>
      <c r="I335" s="20"/>
      <c r="J335" s="20"/>
      <c r="K335" s="20"/>
      <c r="L335" s="20"/>
      <c r="M335" s="20"/>
    </row>
    <row r="336" spans="1:13" s="9" customFormat="1" ht="13.8" x14ac:dyDescent="0.25">
      <c r="B336" s="29"/>
      <c r="C336" s="29"/>
      <c r="E336" s="20"/>
      <c r="F336" s="20"/>
      <c r="G336" s="20"/>
      <c r="H336" s="20"/>
      <c r="I336" s="20"/>
      <c r="J336" s="20"/>
      <c r="K336" s="20"/>
      <c r="L336" s="20"/>
      <c r="M336" s="20"/>
    </row>
    <row r="337" spans="2:13" s="9" customFormat="1" ht="13.8" x14ac:dyDescent="0.25">
      <c r="B337" s="29"/>
      <c r="C337" s="29"/>
      <c r="E337" s="20"/>
      <c r="F337" s="20"/>
      <c r="G337" s="20"/>
      <c r="H337" s="20"/>
      <c r="I337" s="20"/>
      <c r="J337" s="20"/>
      <c r="K337" s="20"/>
      <c r="L337" s="20"/>
      <c r="M337" s="20"/>
    </row>
    <row r="338" spans="2:13" s="9" customFormat="1" ht="13.8" x14ac:dyDescent="0.25">
      <c r="B338" s="29"/>
      <c r="C338" s="29"/>
      <c r="E338" s="20"/>
      <c r="F338" s="20"/>
      <c r="G338" s="20"/>
      <c r="H338" s="20"/>
      <c r="I338" s="20"/>
      <c r="J338" s="20"/>
      <c r="K338" s="20"/>
      <c r="L338" s="20"/>
      <c r="M338" s="20"/>
    </row>
    <row r="339" spans="2:13" s="9" customFormat="1" ht="13.8" x14ac:dyDescent="0.25">
      <c r="B339" s="29"/>
      <c r="C339" s="29"/>
      <c r="E339" s="20"/>
      <c r="F339" s="20"/>
      <c r="G339" s="20"/>
      <c r="H339" s="20"/>
      <c r="I339" s="20"/>
      <c r="J339" s="20"/>
      <c r="K339" s="20"/>
      <c r="L339" s="20"/>
      <c r="M339" s="20"/>
    </row>
    <row r="340" spans="2:13" s="9" customFormat="1" ht="13.8" x14ac:dyDescent="0.25">
      <c r="B340" s="29"/>
      <c r="C340" s="29"/>
      <c r="E340" s="20"/>
      <c r="F340" s="20"/>
      <c r="G340" s="20"/>
      <c r="H340" s="20"/>
      <c r="I340" s="20"/>
      <c r="J340" s="20"/>
      <c r="K340" s="20"/>
      <c r="L340" s="20"/>
      <c r="M340" s="20"/>
    </row>
    <row r="341" spans="2:13" s="9" customFormat="1" ht="13.8" x14ac:dyDescent="0.25">
      <c r="B341" s="29"/>
      <c r="C341" s="29"/>
      <c r="E341" s="20"/>
      <c r="F341" s="20"/>
      <c r="G341" s="20"/>
      <c r="H341" s="20"/>
      <c r="I341" s="20"/>
      <c r="J341" s="20"/>
      <c r="K341" s="20"/>
      <c r="L341" s="20"/>
      <c r="M341" s="20"/>
    </row>
    <row r="342" spans="2:13" s="9" customFormat="1" ht="13.8" x14ac:dyDescent="0.25">
      <c r="B342" s="29"/>
      <c r="C342" s="29"/>
      <c r="E342" s="20"/>
      <c r="F342" s="20"/>
      <c r="G342" s="20"/>
      <c r="H342" s="20"/>
      <c r="I342" s="20"/>
      <c r="J342" s="20"/>
      <c r="K342" s="20"/>
      <c r="L342" s="20"/>
      <c r="M342" s="20"/>
    </row>
    <row r="343" spans="2:13" s="9" customFormat="1" ht="13.8" x14ac:dyDescent="0.25">
      <c r="B343" s="29"/>
      <c r="C343" s="29"/>
      <c r="E343" s="20"/>
      <c r="F343" s="20"/>
      <c r="G343" s="20"/>
      <c r="H343" s="20"/>
      <c r="I343" s="20"/>
      <c r="J343" s="20"/>
      <c r="K343" s="20"/>
      <c r="L343" s="20"/>
      <c r="M343" s="20"/>
    </row>
    <row r="344" spans="2:13" s="9" customFormat="1" ht="13.8" x14ac:dyDescent="0.25">
      <c r="B344" s="29"/>
      <c r="C344" s="29"/>
      <c r="E344" s="20"/>
      <c r="F344" s="20"/>
      <c r="G344" s="20"/>
      <c r="H344" s="20"/>
      <c r="I344" s="20"/>
      <c r="J344" s="20"/>
      <c r="K344" s="20"/>
      <c r="L344" s="20"/>
      <c r="M344" s="20"/>
    </row>
    <row r="345" spans="2:13" s="9" customFormat="1" ht="13.8" x14ac:dyDescent="0.25">
      <c r="B345" s="29"/>
      <c r="C345" s="29"/>
      <c r="E345" s="20"/>
      <c r="F345" s="20"/>
      <c r="G345" s="20"/>
      <c r="H345" s="20"/>
      <c r="I345" s="20"/>
      <c r="J345" s="20"/>
      <c r="K345" s="20"/>
      <c r="L345" s="20"/>
      <c r="M345" s="20"/>
    </row>
    <row r="346" spans="2:13" s="9" customFormat="1" ht="13.8" x14ac:dyDescent="0.25">
      <c r="B346" s="29"/>
      <c r="C346" s="29"/>
      <c r="E346" s="20"/>
      <c r="F346" s="20"/>
      <c r="G346" s="20"/>
      <c r="H346" s="20"/>
      <c r="I346" s="20"/>
      <c r="J346" s="20"/>
      <c r="K346" s="20"/>
      <c r="L346" s="20"/>
      <c r="M346" s="20"/>
    </row>
    <row r="347" spans="2:13" s="9" customFormat="1" ht="13.8" x14ac:dyDescent="0.25">
      <c r="B347" s="29"/>
      <c r="C347" s="29"/>
      <c r="E347" s="20"/>
      <c r="F347" s="20"/>
      <c r="G347" s="20"/>
      <c r="H347" s="20"/>
      <c r="I347" s="20"/>
      <c r="J347" s="20"/>
      <c r="K347" s="20"/>
      <c r="L347" s="20"/>
      <c r="M347" s="20"/>
    </row>
    <row r="348" spans="2:13" s="9" customFormat="1" ht="13.8" x14ac:dyDescent="0.25">
      <c r="B348" s="29"/>
      <c r="C348" s="29"/>
      <c r="E348" s="20"/>
      <c r="F348" s="20"/>
      <c r="G348" s="20"/>
      <c r="H348" s="20"/>
      <c r="I348" s="20"/>
      <c r="J348" s="20"/>
      <c r="K348" s="20"/>
      <c r="L348" s="20"/>
      <c r="M348" s="20"/>
    </row>
    <row r="349" spans="2:13" s="9" customFormat="1" ht="13.8" x14ac:dyDescent="0.25">
      <c r="B349" s="29"/>
      <c r="C349" s="29"/>
      <c r="E349" s="20"/>
      <c r="F349" s="20"/>
      <c r="G349" s="20"/>
      <c r="H349" s="20"/>
      <c r="I349" s="20"/>
      <c r="J349" s="20"/>
      <c r="K349" s="20"/>
      <c r="L349" s="20"/>
      <c r="M349" s="20"/>
    </row>
    <row r="350" spans="2:13" s="9" customFormat="1" ht="13.8" x14ac:dyDescent="0.25">
      <c r="B350" s="29"/>
      <c r="C350" s="29"/>
      <c r="E350" s="20"/>
      <c r="F350" s="20"/>
      <c r="G350" s="20"/>
      <c r="H350" s="20"/>
      <c r="I350" s="20"/>
      <c r="J350" s="20"/>
      <c r="K350" s="20"/>
      <c r="L350" s="20"/>
      <c r="M350" s="20"/>
    </row>
    <row r="351" spans="2:13" s="9" customFormat="1" ht="13.8" x14ac:dyDescent="0.25">
      <c r="B351" s="29"/>
      <c r="C351" s="29"/>
      <c r="E351" s="20"/>
      <c r="F351" s="20"/>
      <c r="G351" s="20"/>
      <c r="H351" s="20"/>
      <c r="I351" s="20"/>
      <c r="J351" s="20"/>
      <c r="K351" s="20"/>
      <c r="L351" s="20"/>
      <c r="M351" s="20"/>
    </row>
    <row r="352" spans="2:13" s="9" customFormat="1" ht="13.8" x14ac:dyDescent="0.25">
      <c r="B352" s="29"/>
      <c r="C352" s="29"/>
      <c r="E352" s="20"/>
      <c r="F352" s="20"/>
      <c r="G352" s="20"/>
      <c r="H352" s="20"/>
      <c r="I352" s="20"/>
      <c r="J352" s="20"/>
      <c r="K352" s="20"/>
      <c r="L352" s="20"/>
      <c r="M352" s="20"/>
    </row>
    <row r="353" spans="2:13" s="9" customFormat="1" ht="13.8" x14ac:dyDescent="0.25">
      <c r="B353" s="29"/>
      <c r="C353" s="29"/>
      <c r="E353" s="20"/>
      <c r="F353" s="20"/>
      <c r="G353" s="20"/>
      <c r="H353" s="20"/>
      <c r="I353" s="20"/>
      <c r="J353" s="20"/>
      <c r="K353" s="20"/>
      <c r="L353" s="20"/>
      <c r="M353" s="20"/>
    </row>
    <row r="354" spans="2:13" s="9" customFormat="1" ht="13.8" x14ac:dyDescent="0.25">
      <c r="B354" s="29"/>
      <c r="C354" s="29"/>
      <c r="E354" s="20"/>
      <c r="F354" s="20"/>
      <c r="G354" s="20"/>
      <c r="H354" s="20"/>
      <c r="I354" s="20"/>
      <c r="J354" s="20"/>
      <c r="K354" s="20"/>
      <c r="L354" s="20"/>
      <c r="M354" s="20"/>
    </row>
    <row r="355" spans="2:13" s="9" customFormat="1" ht="13.8" x14ac:dyDescent="0.25">
      <c r="B355" s="29"/>
      <c r="C355" s="29"/>
      <c r="E355" s="20"/>
      <c r="F355" s="20"/>
      <c r="G355" s="20"/>
      <c r="H355" s="20"/>
      <c r="I355" s="20"/>
      <c r="J355" s="20"/>
      <c r="K355" s="20"/>
      <c r="L355" s="20"/>
      <c r="M355" s="20"/>
    </row>
    <row r="356" spans="2:13" s="9" customFormat="1" ht="13.8" x14ac:dyDescent="0.25">
      <c r="B356" s="29"/>
      <c r="C356" s="29"/>
      <c r="E356" s="20"/>
      <c r="F356" s="20"/>
      <c r="G356" s="20"/>
      <c r="H356" s="20"/>
      <c r="I356" s="20"/>
      <c r="J356" s="20"/>
      <c r="K356" s="20"/>
      <c r="L356" s="20"/>
      <c r="M356" s="20"/>
    </row>
    <row r="357" spans="2:13" s="9" customFormat="1" ht="13.8" x14ac:dyDescent="0.25">
      <c r="B357" s="29"/>
      <c r="C357" s="29"/>
      <c r="E357" s="20"/>
      <c r="F357" s="20"/>
      <c r="G357" s="20"/>
      <c r="H357" s="20"/>
      <c r="I357" s="20"/>
      <c r="J357" s="20"/>
      <c r="K357" s="20"/>
      <c r="L357" s="20"/>
      <c r="M357" s="20"/>
    </row>
    <row r="358" spans="2:13" s="9" customFormat="1" ht="13.8" x14ac:dyDescent="0.25">
      <c r="B358" s="29"/>
      <c r="C358" s="29"/>
      <c r="E358" s="20"/>
      <c r="F358" s="20"/>
      <c r="G358" s="20"/>
      <c r="H358" s="20"/>
      <c r="I358" s="20"/>
      <c r="J358" s="20"/>
      <c r="K358" s="20"/>
      <c r="L358" s="20"/>
      <c r="M358" s="20"/>
    </row>
    <row r="359" spans="2:13" s="9" customFormat="1" ht="13.8" x14ac:dyDescent="0.25">
      <c r="B359" s="29"/>
      <c r="C359" s="29"/>
      <c r="E359" s="20"/>
      <c r="F359" s="20"/>
      <c r="G359" s="20"/>
      <c r="H359" s="20"/>
      <c r="I359" s="20"/>
      <c r="J359" s="20"/>
      <c r="K359" s="20"/>
      <c r="L359" s="20"/>
      <c r="M359" s="20"/>
    </row>
    <row r="360" spans="2:13" s="9" customFormat="1" ht="13.8" x14ac:dyDescent="0.25">
      <c r="B360" s="29"/>
      <c r="C360" s="29"/>
      <c r="E360" s="20"/>
      <c r="F360" s="20"/>
      <c r="G360" s="20"/>
      <c r="H360" s="20"/>
      <c r="I360" s="20"/>
      <c r="J360" s="20"/>
      <c r="K360" s="20"/>
      <c r="L360" s="20"/>
      <c r="M360" s="20"/>
    </row>
    <row r="361" spans="2:13" s="9" customFormat="1" ht="13.8" x14ac:dyDescent="0.25">
      <c r="B361" s="29"/>
      <c r="C361" s="29"/>
      <c r="E361" s="20"/>
      <c r="F361" s="20"/>
      <c r="G361" s="20"/>
      <c r="H361" s="20"/>
      <c r="I361" s="20"/>
      <c r="J361" s="20"/>
      <c r="K361" s="20"/>
      <c r="L361" s="20"/>
      <c r="M361" s="20"/>
    </row>
    <row r="362" spans="2:13" s="9" customFormat="1" ht="13.8" x14ac:dyDescent="0.25">
      <c r="B362" s="29"/>
      <c r="C362" s="29"/>
      <c r="E362" s="20"/>
      <c r="F362" s="20"/>
      <c r="G362" s="20"/>
      <c r="H362" s="20"/>
      <c r="I362" s="20"/>
      <c r="J362" s="20"/>
      <c r="K362" s="20"/>
      <c r="L362" s="20"/>
      <c r="M362" s="20"/>
    </row>
    <row r="363" spans="2:13" s="9" customFormat="1" ht="13.8" x14ac:dyDescent="0.25">
      <c r="B363" s="29"/>
      <c r="C363" s="29"/>
      <c r="E363" s="20"/>
      <c r="F363" s="20"/>
      <c r="G363" s="20"/>
      <c r="H363" s="20"/>
      <c r="I363" s="20"/>
      <c r="J363" s="20"/>
      <c r="K363" s="20"/>
      <c r="L363" s="20"/>
      <c r="M363" s="20"/>
    </row>
    <row r="364" spans="2:13" s="9" customFormat="1" ht="13.8" x14ac:dyDescent="0.25">
      <c r="B364" s="29"/>
      <c r="C364" s="29"/>
      <c r="E364" s="20"/>
      <c r="F364" s="20"/>
      <c r="G364" s="20"/>
      <c r="H364" s="20"/>
      <c r="I364" s="20"/>
      <c r="J364" s="20"/>
      <c r="K364" s="20"/>
      <c r="L364" s="20"/>
      <c r="M364" s="20"/>
    </row>
    <row r="365" spans="2:13" s="9" customFormat="1" ht="13.8" x14ac:dyDescent="0.25">
      <c r="B365" s="29"/>
      <c r="C365" s="29"/>
      <c r="E365" s="20"/>
      <c r="F365" s="20"/>
      <c r="G365" s="20"/>
      <c r="H365" s="20"/>
      <c r="I365" s="20"/>
      <c r="J365" s="20"/>
      <c r="K365" s="20"/>
      <c r="L365" s="20"/>
      <c r="M365" s="20"/>
    </row>
    <row r="366" spans="2:13" s="9" customFormat="1" ht="13.8" x14ac:dyDescent="0.25">
      <c r="B366" s="29"/>
      <c r="C366" s="29"/>
      <c r="E366" s="20"/>
      <c r="F366" s="20"/>
      <c r="G366" s="20"/>
      <c r="H366" s="20"/>
      <c r="I366" s="20"/>
      <c r="J366" s="20"/>
      <c r="K366" s="20"/>
      <c r="L366" s="20"/>
      <c r="M366" s="20"/>
    </row>
    <row r="367" spans="2:13" s="9" customFormat="1" ht="13.8" x14ac:dyDescent="0.25">
      <c r="B367" s="29"/>
      <c r="C367" s="29"/>
      <c r="E367" s="20"/>
      <c r="F367" s="20"/>
      <c r="G367" s="20"/>
      <c r="H367" s="20"/>
      <c r="I367" s="20"/>
      <c r="J367" s="20"/>
      <c r="K367" s="20"/>
      <c r="L367" s="20"/>
      <c r="M367" s="20"/>
    </row>
    <row r="368" spans="2:13" s="9" customFormat="1" ht="13.8" x14ac:dyDescent="0.25">
      <c r="B368" s="29"/>
      <c r="C368" s="29"/>
      <c r="E368" s="20"/>
      <c r="F368" s="20"/>
      <c r="G368" s="20"/>
      <c r="H368" s="20"/>
      <c r="I368" s="20"/>
      <c r="J368" s="20"/>
      <c r="K368" s="20"/>
      <c r="L368" s="20"/>
      <c r="M368" s="20"/>
    </row>
    <row r="369" spans="2:13" s="9" customFormat="1" ht="13.8" x14ac:dyDescent="0.25">
      <c r="B369" s="29"/>
      <c r="C369" s="29"/>
      <c r="E369" s="20"/>
      <c r="F369" s="20"/>
      <c r="G369" s="20"/>
      <c r="H369" s="20"/>
      <c r="I369" s="20"/>
      <c r="J369" s="20"/>
      <c r="K369" s="20"/>
      <c r="L369" s="20"/>
      <c r="M369" s="20"/>
    </row>
    <row r="370" spans="2:13" s="9" customFormat="1" ht="13.8" x14ac:dyDescent="0.25">
      <c r="B370" s="29"/>
      <c r="C370" s="29"/>
      <c r="E370" s="20"/>
      <c r="F370" s="20"/>
      <c r="G370" s="20"/>
      <c r="H370" s="20"/>
      <c r="I370" s="20"/>
      <c r="J370" s="20"/>
      <c r="K370" s="20"/>
      <c r="L370" s="20"/>
      <c r="M370" s="20"/>
    </row>
    <row r="371" spans="2:13" s="9" customFormat="1" ht="13.8" x14ac:dyDescent="0.25">
      <c r="B371" s="29"/>
      <c r="C371" s="29"/>
      <c r="E371" s="20"/>
      <c r="F371" s="20"/>
      <c r="G371" s="20"/>
      <c r="H371" s="20"/>
      <c r="I371" s="20"/>
      <c r="J371" s="20"/>
      <c r="K371" s="20"/>
      <c r="L371" s="20"/>
      <c r="M371" s="20"/>
    </row>
    <row r="372" spans="2:13" s="9" customFormat="1" ht="13.8" x14ac:dyDescent="0.25">
      <c r="B372" s="29"/>
      <c r="C372" s="29"/>
      <c r="E372" s="20"/>
      <c r="F372" s="20"/>
      <c r="G372" s="20"/>
      <c r="H372" s="20"/>
      <c r="I372" s="20"/>
      <c r="J372" s="20"/>
      <c r="K372" s="20"/>
      <c r="L372" s="20"/>
      <c r="M372" s="20"/>
    </row>
    <row r="373" spans="2:13" s="9" customFormat="1" ht="13.8" x14ac:dyDescent="0.25">
      <c r="B373" s="29"/>
      <c r="C373" s="29"/>
      <c r="E373" s="20"/>
      <c r="F373" s="20"/>
      <c r="G373" s="20"/>
      <c r="H373" s="20"/>
      <c r="I373" s="20"/>
      <c r="J373" s="20"/>
      <c r="K373" s="20"/>
      <c r="L373" s="20"/>
      <c r="M373" s="20"/>
    </row>
    <row r="374" spans="2:13" s="9" customFormat="1" ht="13.8" x14ac:dyDescent="0.25">
      <c r="B374" s="29"/>
      <c r="C374" s="29"/>
      <c r="E374" s="20"/>
      <c r="F374" s="20"/>
      <c r="G374" s="20"/>
      <c r="H374" s="20"/>
      <c r="I374" s="20"/>
      <c r="J374" s="20"/>
      <c r="K374" s="20"/>
      <c r="L374" s="20"/>
      <c r="M374" s="20"/>
    </row>
    <row r="375" spans="2:13" s="9" customFormat="1" ht="13.8" x14ac:dyDescent="0.25">
      <c r="B375" s="29"/>
      <c r="C375" s="29"/>
      <c r="E375" s="20"/>
      <c r="F375" s="20"/>
      <c r="G375" s="20"/>
      <c r="H375" s="20"/>
      <c r="I375" s="20"/>
      <c r="J375" s="20"/>
      <c r="K375" s="20"/>
      <c r="L375" s="20"/>
      <c r="M375" s="20"/>
    </row>
    <row r="376" spans="2:13" s="9" customFormat="1" ht="13.8" x14ac:dyDescent="0.25">
      <c r="B376" s="29"/>
      <c r="C376" s="29"/>
      <c r="E376" s="20"/>
      <c r="F376" s="20"/>
      <c r="G376" s="20"/>
      <c r="H376" s="20"/>
      <c r="I376" s="20"/>
      <c r="J376" s="20"/>
      <c r="K376" s="20"/>
      <c r="L376" s="20"/>
      <c r="M376" s="20"/>
    </row>
    <row r="377" spans="2:13" s="9" customFormat="1" ht="13.8" x14ac:dyDescent="0.25">
      <c r="B377" s="29"/>
      <c r="C377" s="29"/>
      <c r="E377" s="20"/>
      <c r="F377" s="20"/>
      <c r="G377" s="20"/>
      <c r="H377" s="20"/>
      <c r="I377" s="20"/>
      <c r="J377" s="20"/>
      <c r="K377" s="20"/>
      <c r="L377" s="20"/>
      <c r="M377" s="20"/>
    </row>
    <row r="378" spans="2:13" s="9" customFormat="1" ht="13.8" x14ac:dyDescent="0.25">
      <c r="B378" s="29"/>
      <c r="C378" s="29"/>
      <c r="E378" s="20"/>
      <c r="F378" s="20"/>
      <c r="G378" s="20"/>
      <c r="H378" s="20"/>
      <c r="I378" s="20"/>
      <c r="J378" s="20"/>
      <c r="K378" s="20"/>
      <c r="L378" s="20"/>
      <c r="M378" s="20"/>
    </row>
    <row r="379" spans="2:13" s="9" customFormat="1" ht="13.8" x14ac:dyDescent="0.25">
      <c r="B379" s="29"/>
      <c r="C379" s="29"/>
      <c r="E379" s="20"/>
      <c r="F379" s="20"/>
      <c r="G379" s="20"/>
      <c r="H379" s="20"/>
      <c r="I379" s="20"/>
      <c r="J379" s="20"/>
      <c r="K379" s="20"/>
      <c r="L379" s="20"/>
      <c r="M379" s="20"/>
    </row>
    <row r="380" spans="2:13" s="9" customFormat="1" ht="13.8" x14ac:dyDescent="0.25">
      <c r="B380" s="29"/>
      <c r="C380" s="29"/>
      <c r="E380" s="20"/>
      <c r="F380" s="20"/>
      <c r="G380" s="20"/>
      <c r="H380" s="20"/>
      <c r="I380" s="20"/>
      <c r="J380" s="20"/>
      <c r="K380" s="20"/>
      <c r="L380" s="20"/>
      <c r="M380" s="20"/>
    </row>
    <row r="381" spans="2:13" s="9" customFormat="1" ht="13.8" x14ac:dyDescent="0.25">
      <c r="B381" s="29"/>
      <c r="C381" s="29"/>
      <c r="E381" s="20"/>
      <c r="F381" s="20"/>
      <c r="G381" s="20"/>
      <c r="H381" s="20"/>
      <c r="I381" s="20"/>
      <c r="J381" s="20"/>
      <c r="K381" s="20"/>
      <c r="L381" s="20"/>
      <c r="M381" s="20"/>
    </row>
    <row r="382" spans="2:13" s="9" customFormat="1" ht="13.8" x14ac:dyDescent="0.25">
      <c r="B382" s="29"/>
      <c r="C382" s="29"/>
      <c r="E382" s="20"/>
      <c r="F382" s="20"/>
      <c r="G382" s="20"/>
      <c r="H382" s="20"/>
      <c r="I382" s="20"/>
      <c r="J382" s="20"/>
      <c r="K382" s="20"/>
      <c r="L382" s="20"/>
      <c r="M382" s="20"/>
    </row>
    <row r="383" spans="2:13" s="9" customFormat="1" ht="13.8" x14ac:dyDescent="0.25">
      <c r="B383" s="29"/>
      <c r="C383" s="29"/>
      <c r="E383" s="20"/>
      <c r="F383" s="20"/>
      <c r="G383" s="20"/>
      <c r="H383" s="20"/>
      <c r="I383" s="20"/>
      <c r="J383" s="20"/>
      <c r="K383" s="20"/>
      <c r="L383" s="20"/>
      <c r="M383" s="20"/>
    </row>
    <row r="384" spans="2:13" s="9" customFormat="1" ht="13.8" x14ac:dyDescent="0.25">
      <c r="B384" s="29"/>
      <c r="C384" s="29"/>
      <c r="E384" s="20"/>
      <c r="F384" s="20"/>
      <c r="G384" s="20"/>
      <c r="H384" s="20"/>
      <c r="I384" s="20"/>
      <c r="J384" s="20"/>
      <c r="K384" s="20"/>
      <c r="L384" s="20"/>
      <c r="M384" s="20"/>
    </row>
    <row r="385" spans="2:13" s="9" customFormat="1" ht="13.8" x14ac:dyDescent="0.25">
      <c r="B385" s="29"/>
      <c r="C385" s="29"/>
      <c r="E385" s="20"/>
      <c r="F385" s="20"/>
      <c r="G385" s="20"/>
      <c r="H385" s="20"/>
      <c r="I385" s="20"/>
      <c r="J385" s="20"/>
      <c r="K385" s="20"/>
      <c r="L385" s="20"/>
      <c r="M385" s="20"/>
    </row>
    <row r="386" spans="2:13" s="9" customFormat="1" ht="13.8" x14ac:dyDescent="0.25">
      <c r="B386" s="29"/>
      <c r="C386" s="29"/>
      <c r="E386" s="20"/>
      <c r="F386" s="20"/>
      <c r="G386" s="20"/>
      <c r="H386" s="20"/>
      <c r="I386" s="20"/>
      <c r="J386" s="20"/>
      <c r="K386" s="20"/>
      <c r="L386" s="20"/>
      <c r="M386" s="20"/>
    </row>
    <row r="387" spans="2:13" s="9" customFormat="1" ht="13.8" x14ac:dyDescent="0.25">
      <c r="B387" s="29"/>
      <c r="C387" s="29"/>
      <c r="E387" s="20"/>
      <c r="F387" s="20"/>
      <c r="G387" s="20"/>
      <c r="H387" s="20"/>
      <c r="I387" s="20"/>
      <c r="J387" s="20"/>
      <c r="K387" s="20"/>
      <c r="L387" s="20"/>
      <c r="M387" s="20"/>
    </row>
    <row r="388" spans="2:13" s="9" customFormat="1" ht="13.8" x14ac:dyDescent="0.25">
      <c r="B388" s="29"/>
      <c r="C388" s="29"/>
      <c r="E388" s="20"/>
      <c r="F388" s="20"/>
      <c r="G388" s="20"/>
      <c r="H388" s="20"/>
      <c r="I388" s="20"/>
      <c r="J388" s="20"/>
      <c r="K388" s="20"/>
      <c r="L388" s="20"/>
      <c r="M388" s="20"/>
    </row>
    <row r="389" spans="2:13" s="9" customFormat="1" ht="13.8" x14ac:dyDescent="0.25">
      <c r="B389" s="29"/>
      <c r="C389" s="29"/>
      <c r="E389" s="20"/>
      <c r="F389" s="20"/>
      <c r="G389" s="20"/>
      <c r="H389" s="20"/>
      <c r="I389" s="20"/>
      <c r="J389" s="20"/>
      <c r="K389" s="20"/>
      <c r="L389" s="20"/>
      <c r="M389" s="20"/>
    </row>
    <row r="390" spans="2:13" s="9" customFormat="1" ht="13.8" x14ac:dyDescent="0.25">
      <c r="B390" s="29"/>
      <c r="C390" s="29"/>
      <c r="E390" s="20"/>
      <c r="F390" s="20"/>
      <c r="G390" s="20"/>
      <c r="H390" s="20"/>
      <c r="I390" s="20"/>
      <c r="J390" s="20"/>
      <c r="K390" s="20"/>
      <c r="L390" s="20"/>
      <c r="M390" s="20"/>
    </row>
    <row r="391" spans="2:13" s="9" customFormat="1" ht="13.8" x14ac:dyDescent="0.25">
      <c r="B391" s="29"/>
      <c r="C391" s="29"/>
      <c r="E391" s="20"/>
      <c r="F391" s="20"/>
      <c r="G391" s="20"/>
      <c r="H391" s="20"/>
      <c r="I391" s="20"/>
      <c r="J391" s="20"/>
      <c r="K391" s="20"/>
      <c r="L391" s="20"/>
      <c r="M391" s="20"/>
    </row>
    <row r="392" spans="2:13" s="9" customFormat="1" ht="13.8" x14ac:dyDescent="0.25">
      <c r="B392" s="29"/>
      <c r="C392" s="29"/>
      <c r="E392" s="20"/>
      <c r="F392" s="20"/>
      <c r="G392" s="20"/>
      <c r="H392" s="20"/>
      <c r="I392" s="20"/>
      <c r="J392" s="20"/>
      <c r="K392" s="20"/>
      <c r="L392" s="20"/>
      <c r="M392" s="20"/>
    </row>
    <row r="393" spans="2:13" s="9" customFormat="1" ht="13.8" x14ac:dyDescent="0.25">
      <c r="B393" s="29"/>
      <c r="C393" s="29"/>
      <c r="E393" s="20"/>
      <c r="F393" s="20"/>
      <c r="G393" s="20"/>
      <c r="H393" s="20"/>
      <c r="I393" s="20"/>
      <c r="J393" s="20"/>
      <c r="K393" s="20"/>
      <c r="L393" s="20"/>
      <c r="M393" s="20"/>
    </row>
    <row r="394" spans="2:13" s="9" customFormat="1" ht="13.8" x14ac:dyDescent="0.25">
      <c r="B394" s="29"/>
      <c r="C394" s="29"/>
      <c r="E394" s="20"/>
      <c r="F394" s="20"/>
      <c r="G394" s="20"/>
      <c r="H394" s="20"/>
      <c r="I394" s="20"/>
      <c r="J394" s="20"/>
      <c r="K394" s="20"/>
      <c r="L394" s="20"/>
      <c r="M394" s="20"/>
    </row>
    <row r="395" spans="2:13" s="9" customFormat="1" ht="13.8" x14ac:dyDescent="0.25">
      <c r="B395" s="29"/>
      <c r="C395" s="29"/>
      <c r="E395" s="20"/>
      <c r="F395" s="20"/>
      <c r="G395" s="20"/>
      <c r="H395" s="20"/>
      <c r="I395" s="20"/>
      <c r="J395" s="20"/>
      <c r="K395" s="20"/>
      <c r="L395" s="20"/>
      <c r="M395" s="20"/>
    </row>
    <row r="396" spans="2:13" s="9" customFormat="1" ht="13.8" x14ac:dyDescent="0.25">
      <c r="B396" s="29"/>
      <c r="C396" s="29"/>
      <c r="E396" s="20"/>
      <c r="F396" s="20"/>
      <c r="G396" s="20"/>
      <c r="H396" s="20"/>
      <c r="I396" s="20"/>
      <c r="J396" s="20"/>
      <c r="K396" s="20"/>
      <c r="L396" s="20"/>
      <c r="M396" s="20"/>
    </row>
    <row r="397" spans="2:13" s="9" customFormat="1" ht="13.8" x14ac:dyDescent="0.25">
      <c r="B397" s="29"/>
      <c r="C397" s="29"/>
      <c r="E397" s="20"/>
      <c r="F397" s="20"/>
      <c r="G397" s="20"/>
      <c r="H397" s="20"/>
      <c r="I397" s="20"/>
      <c r="J397" s="20"/>
      <c r="K397" s="20"/>
      <c r="L397" s="20"/>
      <c r="M397" s="20"/>
    </row>
    <row r="398" spans="2:13" s="9" customFormat="1" ht="13.8" x14ac:dyDescent="0.25">
      <c r="B398" s="29"/>
      <c r="C398" s="29"/>
      <c r="E398" s="20"/>
      <c r="F398" s="20"/>
      <c r="G398" s="20"/>
      <c r="H398" s="20"/>
      <c r="I398" s="20"/>
      <c r="J398" s="20"/>
      <c r="K398" s="20"/>
      <c r="L398" s="20"/>
      <c r="M398" s="20"/>
    </row>
    <row r="399" spans="2:13" s="9" customFormat="1" ht="13.8" x14ac:dyDescent="0.25">
      <c r="B399" s="29"/>
      <c r="C399" s="29"/>
      <c r="E399" s="20"/>
      <c r="F399" s="20"/>
      <c r="G399" s="20"/>
      <c r="H399" s="20"/>
      <c r="I399" s="20"/>
      <c r="J399" s="20"/>
      <c r="K399" s="20"/>
      <c r="L399" s="20"/>
      <c r="M399" s="20"/>
    </row>
    <row r="400" spans="2:13" s="9" customFormat="1" ht="13.8" x14ac:dyDescent="0.25">
      <c r="B400" s="29"/>
      <c r="C400" s="29"/>
      <c r="E400" s="20"/>
      <c r="F400" s="20"/>
      <c r="G400" s="20"/>
      <c r="H400" s="20"/>
      <c r="I400" s="20"/>
      <c r="J400" s="20"/>
      <c r="K400" s="20"/>
      <c r="L400" s="20"/>
      <c r="M400" s="20"/>
    </row>
    <row r="401" spans="1:13" s="9" customFormat="1" ht="13.8" x14ac:dyDescent="0.25">
      <c r="B401" s="29"/>
      <c r="C401" s="29"/>
      <c r="E401" s="20"/>
      <c r="F401" s="20"/>
      <c r="G401" s="20"/>
      <c r="H401" s="20"/>
      <c r="I401" s="20"/>
      <c r="J401" s="20"/>
      <c r="K401" s="20"/>
      <c r="L401" s="20"/>
      <c r="M401" s="20"/>
    </row>
    <row r="402" spans="1:13" s="9" customFormat="1" ht="13.8" x14ac:dyDescent="0.25">
      <c r="B402" s="29"/>
      <c r="C402" s="29"/>
      <c r="E402" s="20"/>
      <c r="F402" s="20"/>
      <c r="G402" s="20"/>
      <c r="H402" s="20"/>
      <c r="I402" s="20"/>
      <c r="J402" s="20"/>
      <c r="K402" s="20"/>
      <c r="L402" s="20"/>
      <c r="M402" s="20"/>
    </row>
    <row r="403" spans="1:13" s="9" customFormat="1" ht="13.8" x14ac:dyDescent="0.25">
      <c r="B403" s="29"/>
      <c r="C403" s="29"/>
      <c r="E403" s="20"/>
      <c r="F403" s="20"/>
      <c r="G403" s="20"/>
      <c r="H403" s="20"/>
      <c r="I403" s="20"/>
      <c r="J403" s="20"/>
      <c r="K403" s="20"/>
      <c r="L403" s="20"/>
      <c r="M403" s="20"/>
    </row>
    <row r="404" spans="1:13" s="9" customFormat="1" ht="13.8" x14ac:dyDescent="0.25">
      <c r="B404" s="29"/>
      <c r="C404" s="29"/>
      <c r="E404" s="20"/>
      <c r="F404" s="20"/>
      <c r="G404" s="20"/>
      <c r="H404" s="20"/>
      <c r="I404" s="20"/>
      <c r="J404" s="20"/>
      <c r="K404" s="20"/>
      <c r="L404" s="20"/>
      <c r="M404" s="20"/>
    </row>
    <row r="405" spans="1:13" s="9" customFormat="1" ht="13.8" x14ac:dyDescent="0.25">
      <c r="B405" s="29"/>
      <c r="C405" s="29"/>
      <c r="E405" s="20"/>
      <c r="F405" s="20"/>
      <c r="G405" s="20"/>
      <c r="H405" s="20"/>
      <c r="I405" s="20"/>
      <c r="J405" s="20"/>
      <c r="K405" s="20"/>
      <c r="L405" s="20"/>
      <c r="M405" s="20"/>
    </row>
    <row r="406" spans="1:13" s="9" customFormat="1" ht="13.8" x14ac:dyDescent="0.25">
      <c r="B406" s="29"/>
      <c r="C406" s="29"/>
      <c r="E406" s="20"/>
      <c r="F406" s="20"/>
      <c r="G406" s="20"/>
      <c r="H406" s="20"/>
      <c r="I406" s="20"/>
      <c r="J406" s="20"/>
      <c r="K406" s="20"/>
      <c r="L406" s="20"/>
      <c r="M406" s="20"/>
    </row>
    <row r="407" spans="1:13" s="9" customFormat="1" ht="13.8" x14ac:dyDescent="0.25">
      <c r="B407" s="29"/>
      <c r="C407" s="29"/>
      <c r="E407" s="20"/>
      <c r="F407" s="20"/>
      <c r="G407" s="20"/>
      <c r="H407" s="20"/>
      <c r="I407" s="20"/>
      <c r="J407" s="20"/>
      <c r="K407" s="20"/>
      <c r="L407" s="20"/>
      <c r="M407" s="20"/>
    </row>
    <row r="408" spans="1:13" s="9" customFormat="1" ht="13.8" x14ac:dyDescent="0.25">
      <c r="B408" s="29"/>
      <c r="C408" s="29"/>
      <c r="E408" s="20"/>
      <c r="F408" s="20"/>
      <c r="G408" s="20"/>
      <c r="H408" s="20"/>
      <c r="I408" s="20"/>
      <c r="J408" s="20"/>
      <c r="K408" s="20"/>
      <c r="L408" s="20"/>
      <c r="M408" s="20"/>
    </row>
    <row r="409" spans="1:13" s="9" customFormat="1" ht="13.8" x14ac:dyDescent="0.25">
      <c r="B409" s="29"/>
      <c r="C409" s="29"/>
      <c r="E409" s="20"/>
      <c r="F409" s="20"/>
      <c r="G409" s="20"/>
      <c r="H409" s="20"/>
      <c r="I409" s="20"/>
      <c r="J409" s="20"/>
      <c r="K409" s="20"/>
      <c r="L409" s="20"/>
      <c r="M409" s="20"/>
    </row>
    <row r="410" spans="1:13" s="9" customFormat="1" ht="13.8" x14ac:dyDescent="0.25">
      <c r="B410" s="29"/>
      <c r="C410" s="29"/>
      <c r="E410" s="20"/>
      <c r="F410" s="20"/>
      <c r="G410" s="20"/>
      <c r="H410" s="20"/>
      <c r="I410" s="20"/>
      <c r="J410" s="20"/>
      <c r="K410" s="20"/>
      <c r="L410" s="20"/>
      <c r="M410" s="20"/>
    </row>
    <row r="411" spans="1:13" s="9" customFormat="1" ht="13.8" x14ac:dyDescent="0.25">
      <c r="B411" s="29"/>
      <c r="C411" s="29"/>
      <c r="E411" s="20"/>
      <c r="F411" s="20"/>
      <c r="G411" s="20"/>
      <c r="H411" s="20"/>
      <c r="I411" s="20"/>
      <c r="J411" s="20"/>
      <c r="K411" s="20"/>
      <c r="L411" s="20"/>
      <c r="M411" s="20"/>
    </row>
    <row r="412" spans="1:13" s="9" customFormat="1" ht="13.8" x14ac:dyDescent="0.25">
      <c r="B412" s="29"/>
      <c r="C412" s="29"/>
      <c r="E412" s="20"/>
      <c r="F412" s="20"/>
      <c r="G412" s="20"/>
      <c r="H412" s="20"/>
      <c r="I412" s="20"/>
      <c r="J412" s="20"/>
      <c r="K412" s="20"/>
      <c r="L412" s="20"/>
      <c r="M412" s="20"/>
    </row>
    <row r="413" spans="1:13" s="9" customFormat="1" ht="13.8" x14ac:dyDescent="0.25">
      <c r="B413" s="29"/>
      <c r="C413" s="29"/>
      <c r="E413" s="20"/>
      <c r="F413" s="20"/>
      <c r="G413" s="20"/>
      <c r="H413" s="20"/>
      <c r="I413" s="20"/>
      <c r="J413" s="20"/>
      <c r="K413" s="20"/>
      <c r="L413" s="20"/>
      <c r="M413" s="20"/>
    </row>
    <row r="414" spans="1:13" s="9" customFormat="1" ht="13.8" x14ac:dyDescent="0.25">
      <c r="B414" s="29"/>
      <c r="C414" s="29"/>
      <c r="E414" s="20"/>
      <c r="F414" s="20"/>
      <c r="G414" s="20"/>
      <c r="H414" s="20"/>
      <c r="I414" s="20"/>
      <c r="J414" s="20"/>
      <c r="K414" s="20"/>
      <c r="L414" s="20"/>
      <c r="M414" s="20"/>
    </row>
    <row r="415" spans="1:13" s="9" customFormat="1" ht="13.8" x14ac:dyDescent="0.25">
      <c r="B415" s="29"/>
      <c r="C415" s="29"/>
      <c r="E415" s="20"/>
      <c r="F415" s="20"/>
      <c r="G415" s="20"/>
      <c r="H415" s="20"/>
      <c r="I415" s="20"/>
      <c r="J415" s="20"/>
      <c r="K415" s="20"/>
      <c r="L415" s="20"/>
      <c r="M415" s="20"/>
    </row>
    <row r="416" spans="1:13" ht="13.8" x14ac:dyDescent="0.25">
      <c r="A416" s="9"/>
      <c r="B416" s="29"/>
      <c r="C416" s="29"/>
      <c r="D416" s="9"/>
      <c r="E416" s="20"/>
      <c r="F416" s="20"/>
      <c r="G416" s="20"/>
      <c r="H416" s="20"/>
      <c r="I416" s="20"/>
      <c r="J416" s="20"/>
      <c r="K416" s="20"/>
      <c r="L416" s="5"/>
      <c r="M416" s="5"/>
    </row>
    <row r="417" spans="1:13" ht="13.8" x14ac:dyDescent="0.25">
      <c r="A417" s="9"/>
      <c r="B417" s="29"/>
      <c r="C417" s="29"/>
      <c r="D417" s="9"/>
      <c r="E417" s="20"/>
      <c r="F417" s="20"/>
      <c r="G417" s="20"/>
      <c r="H417" s="20"/>
      <c r="I417" s="20"/>
      <c r="J417" s="20"/>
      <c r="K417" s="20"/>
      <c r="L417" s="5"/>
      <c r="M417" s="5"/>
    </row>
    <row r="418" spans="1:13" ht="13.8" x14ac:dyDescent="0.25">
      <c r="A418" s="9"/>
      <c r="B418" s="29"/>
      <c r="C418" s="29"/>
      <c r="D418" s="9"/>
      <c r="E418" s="20"/>
      <c r="F418" s="20"/>
      <c r="G418" s="20"/>
      <c r="H418" s="5"/>
      <c r="I418" s="20"/>
      <c r="J418" s="20"/>
      <c r="K418" s="20"/>
      <c r="L418" s="5"/>
      <c r="M418" s="5"/>
    </row>
    <row r="419" spans="1:13" x14ac:dyDescent="0.25">
      <c r="E419" s="5"/>
      <c r="F419" s="5"/>
      <c r="G419" s="5"/>
      <c r="H419" s="5"/>
      <c r="I419" s="5"/>
      <c r="J419" s="5"/>
      <c r="K419" s="5"/>
      <c r="L419" s="5"/>
      <c r="M419" s="5"/>
    </row>
    <row r="420" spans="1:13" x14ac:dyDescent="0.25">
      <c r="E420" s="5"/>
      <c r="F420" s="5"/>
      <c r="G420" s="5"/>
      <c r="H420" s="5"/>
      <c r="I420" s="5"/>
      <c r="J420" s="5"/>
      <c r="K420" s="5"/>
      <c r="L420" s="5"/>
      <c r="M420" s="5"/>
    </row>
    <row r="421" spans="1:13" x14ac:dyDescent="0.25">
      <c r="E421" s="5"/>
      <c r="F421" s="5"/>
      <c r="G421" s="5"/>
      <c r="H421" s="5"/>
      <c r="I421" s="5"/>
      <c r="J421" s="5"/>
      <c r="K421" s="5"/>
      <c r="L421" s="5"/>
      <c r="M421" s="5"/>
    </row>
    <row r="422" spans="1:13" x14ac:dyDescent="0.25">
      <c r="E422" s="5"/>
      <c r="F422" s="5"/>
      <c r="G422" s="5"/>
      <c r="H422" s="5"/>
      <c r="I422" s="5"/>
      <c r="J422" s="5"/>
      <c r="K422" s="5"/>
      <c r="L422" s="5"/>
      <c r="M422" s="5"/>
    </row>
    <row r="423" spans="1:13" x14ac:dyDescent="0.25">
      <c r="E423" s="5"/>
      <c r="F423" s="5"/>
      <c r="G423" s="5"/>
      <c r="H423" s="5"/>
      <c r="I423" s="5"/>
      <c r="J423" s="5"/>
      <c r="K423" s="5"/>
      <c r="L423" s="5"/>
      <c r="M423" s="5"/>
    </row>
    <row r="424" spans="1:13" x14ac:dyDescent="0.25">
      <c r="E424" s="5"/>
      <c r="F424" s="5"/>
      <c r="G424" s="5"/>
      <c r="H424" s="5"/>
      <c r="I424" s="5"/>
      <c r="J424" s="5"/>
      <c r="K424" s="5"/>
      <c r="L424" s="5"/>
      <c r="M424" s="5"/>
    </row>
    <row r="425" spans="1:13" x14ac:dyDescent="0.25">
      <c r="E425" s="5"/>
      <c r="F425" s="5"/>
      <c r="G425" s="5"/>
      <c r="H425" s="5"/>
      <c r="I425" s="5"/>
      <c r="J425" s="5"/>
      <c r="K425" s="5"/>
      <c r="L425" s="5"/>
      <c r="M425" s="5"/>
    </row>
    <row r="426" spans="1:13" x14ac:dyDescent="0.25">
      <c r="E426" s="5"/>
      <c r="F426" s="5"/>
      <c r="G426" s="5"/>
      <c r="H426" s="5"/>
      <c r="I426" s="5"/>
      <c r="J426" s="5"/>
      <c r="K426" s="5"/>
      <c r="L426" s="5"/>
      <c r="M426" s="5"/>
    </row>
    <row r="427" spans="1:13" x14ac:dyDescent="0.25">
      <c r="E427" s="5"/>
      <c r="F427" s="5"/>
      <c r="G427" s="5"/>
      <c r="H427" s="5"/>
      <c r="I427" s="5"/>
      <c r="J427" s="5"/>
      <c r="K427" s="5"/>
      <c r="L427" s="5"/>
      <c r="M427" s="5"/>
    </row>
    <row r="428" spans="1:13" x14ac:dyDescent="0.25">
      <c r="E428" s="5"/>
      <c r="F428" s="5"/>
      <c r="G428" s="5"/>
      <c r="H428" s="5"/>
      <c r="I428" s="5"/>
      <c r="J428" s="5"/>
      <c r="K428" s="5"/>
      <c r="L428" s="5"/>
      <c r="M428" s="5"/>
    </row>
    <row r="429" spans="1:13" x14ac:dyDescent="0.25">
      <c r="E429" s="5"/>
      <c r="F429" s="5"/>
      <c r="G429" s="5"/>
      <c r="H429" s="5"/>
      <c r="I429" s="5"/>
      <c r="J429" s="5"/>
      <c r="K429" s="5"/>
      <c r="L429" s="5"/>
      <c r="M429" s="5"/>
    </row>
    <row r="430" spans="1:13" x14ac:dyDescent="0.25">
      <c r="E430" s="5"/>
      <c r="F430" s="5"/>
      <c r="G430" s="5"/>
      <c r="H430" s="5"/>
      <c r="I430" s="5"/>
      <c r="J430" s="5"/>
      <c r="K430" s="5"/>
      <c r="L430" s="5"/>
      <c r="M430" s="5"/>
    </row>
    <row r="431" spans="1:13" x14ac:dyDescent="0.25">
      <c r="E431" s="5"/>
      <c r="F431" s="5"/>
      <c r="G431" s="5"/>
      <c r="H431" s="5"/>
      <c r="I431" s="5"/>
      <c r="J431" s="5"/>
      <c r="K431" s="5"/>
      <c r="L431" s="5"/>
      <c r="M431" s="5"/>
    </row>
    <row r="432" spans="1:13" x14ac:dyDescent="0.25">
      <c r="E432" s="5"/>
      <c r="F432" s="5"/>
      <c r="G432" s="5"/>
      <c r="H432" s="5"/>
      <c r="I432" s="5"/>
      <c r="J432" s="5"/>
      <c r="K432" s="5"/>
      <c r="L432" s="5"/>
      <c r="M432" s="5"/>
    </row>
    <row r="433" spans="5:13" x14ac:dyDescent="0.25">
      <c r="E433" s="5"/>
      <c r="F433" s="5"/>
      <c r="G433" s="5"/>
      <c r="H433" s="5"/>
      <c r="I433" s="5"/>
      <c r="J433" s="5"/>
      <c r="K433" s="5"/>
      <c r="L433" s="5"/>
      <c r="M433" s="5"/>
    </row>
    <row r="434" spans="5:13" x14ac:dyDescent="0.25">
      <c r="E434" s="5"/>
      <c r="F434" s="5"/>
      <c r="G434" s="5"/>
      <c r="H434" s="5"/>
      <c r="I434" s="5"/>
      <c r="J434" s="5"/>
      <c r="K434" s="5"/>
      <c r="L434" s="5"/>
      <c r="M434" s="5"/>
    </row>
    <row r="435" spans="5:13" x14ac:dyDescent="0.25">
      <c r="E435" s="5"/>
      <c r="F435" s="5"/>
      <c r="G435" s="5"/>
      <c r="H435" s="5"/>
      <c r="I435" s="5"/>
      <c r="J435" s="5"/>
      <c r="K435" s="5"/>
      <c r="L435" s="5"/>
      <c r="M435" s="5"/>
    </row>
    <row r="436" spans="5:13" x14ac:dyDescent="0.25">
      <c r="E436" s="5"/>
      <c r="F436" s="5"/>
      <c r="G436" s="5"/>
      <c r="H436" s="5"/>
      <c r="I436" s="5"/>
      <c r="J436" s="5"/>
      <c r="K436" s="5"/>
      <c r="L436" s="5"/>
      <c r="M436" s="5"/>
    </row>
    <row r="437" spans="5:13" x14ac:dyDescent="0.25">
      <c r="E437" s="5"/>
      <c r="F437" s="5"/>
      <c r="G437" s="5"/>
      <c r="H437" s="5"/>
      <c r="I437" s="5"/>
      <c r="J437" s="5"/>
      <c r="K437" s="5"/>
      <c r="L437" s="5"/>
      <c r="M437" s="5"/>
    </row>
    <row r="438" spans="5:13" x14ac:dyDescent="0.25">
      <c r="E438" s="5"/>
      <c r="F438" s="5"/>
      <c r="G438" s="5"/>
      <c r="H438" s="5"/>
      <c r="I438" s="5"/>
      <c r="J438" s="5"/>
      <c r="K438" s="5"/>
      <c r="L438" s="5"/>
      <c r="M438" s="5"/>
    </row>
    <row r="439" spans="5:13" x14ac:dyDescent="0.25">
      <c r="E439" s="5"/>
      <c r="F439" s="5"/>
      <c r="G439" s="5"/>
      <c r="H439" s="5"/>
      <c r="I439" s="5"/>
      <c r="J439" s="5"/>
      <c r="K439" s="5"/>
      <c r="L439" s="5"/>
      <c r="M439" s="5"/>
    </row>
    <row r="440" spans="5:13" x14ac:dyDescent="0.25">
      <c r="E440" s="5"/>
      <c r="F440" s="5"/>
      <c r="G440" s="5"/>
      <c r="H440" s="5"/>
      <c r="I440" s="5"/>
      <c r="J440" s="5"/>
      <c r="K440" s="5"/>
      <c r="L440" s="5"/>
      <c r="M440" s="5"/>
    </row>
    <row r="441" spans="5:13" x14ac:dyDescent="0.25">
      <c r="E441" s="5"/>
      <c r="F441" s="5"/>
      <c r="G441" s="5"/>
      <c r="H441" s="5"/>
      <c r="I441" s="5"/>
      <c r="J441" s="5"/>
      <c r="K441" s="5"/>
      <c r="L441" s="5"/>
      <c r="M441" s="5"/>
    </row>
    <row r="442" spans="5:13" x14ac:dyDescent="0.25">
      <c r="E442" s="5"/>
      <c r="F442" s="5"/>
      <c r="G442" s="5"/>
      <c r="H442" s="5"/>
      <c r="I442" s="5"/>
      <c r="J442" s="5"/>
      <c r="K442" s="5"/>
      <c r="L442" s="5"/>
      <c r="M442" s="5"/>
    </row>
    <row r="443" spans="5:13" x14ac:dyDescent="0.25">
      <c r="E443" s="5"/>
      <c r="F443" s="5"/>
      <c r="G443" s="5"/>
      <c r="H443" s="5"/>
      <c r="I443" s="5"/>
      <c r="J443" s="5"/>
      <c r="K443" s="5"/>
      <c r="L443" s="5"/>
      <c r="M443" s="5"/>
    </row>
    <row r="444" spans="5:13" x14ac:dyDescent="0.25">
      <c r="E444" s="5"/>
      <c r="F444" s="5"/>
      <c r="G444" s="5"/>
      <c r="H444" s="5"/>
      <c r="I444" s="5"/>
      <c r="J444" s="5"/>
      <c r="K444" s="5"/>
      <c r="L444" s="5"/>
      <c r="M444" s="5"/>
    </row>
    <row r="445" spans="5:13" x14ac:dyDescent="0.25">
      <c r="E445" s="5"/>
      <c r="F445" s="5"/>
      <c r="G445" s="5"/>
      <c r="H445" s="5"/>
      <c r="I445" s="5"/>
      <c r="J445" s="5"/>
      <c r="K445" s="5"/>
      <c r="L445" s="5"/>
      <c r="M445" s="5"/>
    </row>
    <row r="446" spans="5:13" x14ac:dyDescent="0.25">
      <c r="E446" s="5"/>
      <c r="F446" s="5"/>
      <c r="G446" s="5"/>
      <c r="H446" s="5"/>
      <c r="I446" s="5"/>
      <c r="J446" s="5"/>
      <c r="K446" s="5"/>
      <c r="L446" s="5"/>
      <c r="M446" s="5"/>
    </row>
    <row r="447" spans="5:13" x14ac:dyDescent="0.25">
      <c r="E447" s="5"/>
      <c r="F447" s="5"/>
      <c r="G447" s="5"/>
      <c r="H447" s="5"/>
      <c r="I447" s="5"/>
      <c r="J447" s="5"/>
      <c r="K447" s="5"/>
      <c r="L447" s="5"/>
      <c r="M447" s="5"/>
    </row>
    <row r="448" spans="5:13" x14ac:dyDescent="0.25">
      <c r="E448" s="5"/>
      <c r="F448" s="5"/>
      <c r="G448" s="5"/>
      <c r="H448" s="5"/>
      <c r="I448" s="5"/>
      <c r="J448" s="5"/>
      <c r="K448" s="5"/>
      <c r="L448" s="5"/>
      <c r="M448" s="5"/>
    </row>
    <row r="449" spans="5:13" x14ac:dyDescent="0.25">
      <c r="E449" s="5"/>
      <c r="F449" s="5"/>
      <c r="G449" s="5"/>
      <c r="H449" s="5"/>
      <c r="I449" s="5"/>
      <c r="J449" s="5"/>
      <c r="K449" s="5"/>
      <c r="L449" s="5"/>
      <c r="M449" s="5"/>
    </row>
    <row r="450" spans="5:13" x14ac:dyDescent="0.25">
      <c r="E450" s="5"/>
      <c r="F450" s="5"/>
      <c r="G450" s="5"/>
      <c r="H450" s="5"/>
      <c r="I450" s="5"/>
      <c r="J450" s="5"/>
      <c r="K450" s="5"/>
      <c r="L450" s="5"/>
      <c r="M450" s="5"/>
    </row>
    <row r="451" spans="5:13" x14ac:dyDescent="0.25">
      <c r="E451" s="5"/>
      <c r="F451" s="5"/>
      <c r="G451" s="5"/>
      <c r="H451" s="5"/>
      <c r="I451" s="5"/>
      <c r="J451" s="5"/>
      <c r="K451" s="5"/>
      <c r="L451" s="5"/>
      <c r="M451" s="5"/>
    </row>
    <row r="452" spans="5:13" x14ac:dyDescent="0.25">
      <c r="E452" s="5"/>
      <c r="F452" s="5"/>
      <c r="G452" s="5"/>
      <c r="H452" s="5"/>
      <c r="I452" s="5"/>
      <c r="J452" s="5"/>
      <c r="K452" s="5"/>
      <c r="L452" s="5"/>
      <c r="M452" s="5"/>
    </row>
    <row r="453" spans="5:13" x14ac:dyDescent="0.25">
      <c r="E453" s="5"/>
      <c r="F453" s="5"/>
      <c r="G453" s="5"/>
      <c r="H453" s="5"/>
      <c r="I453" s="5"/>
      <c r="J453" s="5"/>
      <c r="K453" s="5"/>
      <c r="L453" s="5"/>
      <c r="M453" s="5"/>
    </row>
    <row r="454" spans="5:13" x14ac:dyDescent="0.25">
      <c r="E454" s="5"/>
      <c r="F454" s="5"/>
      <c r="G454" s="5"/>
      <c r="H454" s="5"/>
      <c r="I454" s="5"/>
      <c r="J454" s="5"/>
      <c r="K454" s="5"/>
      <c r="L454" s="5"/>
      <c r="M454" s="5"/>
    </row>
    <row r="455" spans="5:13" x14ac:dyDescent="0.25">
      <c r="E455" s="5"/>
      <c r="F455" s="5"/>
      <c r="G455" s="5"/>
      <c r="H455" s="5"/>
      <c r="I455" s="5"/>
      <c r="J455" s="5"/>
      <c r="K455" s="5"/>
      <c r="L455" s="5"/>
      <c r="M455" s="5"/>
    </row>
    <row r="456" spans="5:13" x14ac:dyDescent="0.25">
      <c r="E456" s="5"/>
      <c r="F456" s="5"/>
      <c r="G456" s="5"/>
      <c r="H456" s="5"/>
      <c r="I456" s="5"/>
      <c r="J456" s="5"/>
      <c r="K456" s="5"/>
      <c r="L456" s="5"/>
      <c r="M456" s="5"/>
    </row>
    <row r="457" spans="5:13" x14ac:dyDescent="0.25">
      <c r="E457" s="5"/>
      <c r="F457" s="5"/>
      <c r="G457" s="5"/>
      <c r="H457" s="5"/>
      <c r="I457" s="5"/>
      <c r="J457" s="5"/>
      <c r="K457" s="5"/>
      <c r="L457" s="5"/>
      <c r="M457" s="5"/>
    </row>
    <row r="458" spans="5:13" x14ac:dyDescent="0.25">
      <c r="E458" s="5"/>
      <c r="F458" s="5"/>
      <c r="G458" s="5"/>
      <c r="H458" s="5"/>
      <c r="I458" s="5"/>
      <c r="J458" s="5"/>
      <c r="K458" s="5"/>
      <c r="L458" s="5"/>
      <c r="M458" s="5"/>
    </row>
    <row r="459" spans="5:13" x14ac:dyDescent="0.25">
      <c r="E459" s="5"/>
      <c r="F459" s="5"/>
      <c r="G459" s="5"/>
      <c r="H459" s="5"/>
      <c r="I459" s="5"/>
      <c r="J459" s="5"/>
      <c r="K459" s="5"/>
      <c r="L459" s="5"/>
      <c r="M459" s="5"/>
    </row>
    <row r="460" spans="5:13" x14ac:dyDescent="0.25">
      <c r="E460" s="5"/>
      <c r="F460" s="5"/>
      <c r="G460" s="5"/>
      <c r="H460" s="5"/>
      <c r="I460" s="5"/>
      <c r="J460" s="5"/>
      <c r="K460" s="5"/>
      <c r="L460" s="5"/>
      <c r="M460" s="5"/>
    </row>
    <row r="461" spans="5:13" x14ac:dyDescent="0.25">
      <c r="E461" s="5"/>
      <c r="F461" s="5"/>
      <c r="G461" s="5"/>
      <c r="H461" s="5"/>
      <c r="I461" s="5"/>
      <c r="J461" s="5"/>
      <c r="K461" s="5"/>
      <c r="L461" s="5"/>
      <c r="M461" s="5"/>
    </row>
    <row r="462" spans="5:13" x14ac:dyDescent="0.25">
      <c r="E462" s="5"/>
      <c r="F462" s="5"/>
      <c r="G462" s="5"/>
      <c r="H462" s="5"/>
      <c r="I462" s="5"/>
      <c r="J462" s="5"/>
      <c r="K462" s="5"/>
      <c r="L462" s="5"/>
      <c r="M462" s="5"/>
    </row>
    <row r="463" spans="5:13" x14ac:dyDescent="0.25">
      <c r="E463" s="5"/>
      <c r="F463" s="5"/>
      <c r="G463" s="5"/>
      <c r="H463" s="5"/>
      <c r="I463" s="5"/>
      <c r="J463" s="5"/>
      <c r="K463" s="5"/>
      <c r="L463" s="5"/>
      <c r="M463" s="5"/>
    </row>
    <row r="464" spans="5:13" x14ac:dyDescent="0.25">
      <c r="E464" s="5"/>
      <c r="F464" s="5"/>
      <c r="G464" s="5"/>
      <c r="H464" s="5"/>
      <c r="I464" s="5"/>
      <c r="J464" s="5"/>
      <c r="K464" s="5"/>
      <c r="L464" s="5"/>
      <c r="M464" s="5"/>
    </row>
    <row r="465" spans="5:13" x14ac:dyDescent="0.25">
      <c r="E465" s="5"/>
      <c r="F465" s="5"/>
      <c r="G465" s="5"/>
      <c r="H465" s="5"/>
      <c r="I465" s="5"/>
      <c r="J465" s="5"/>
      <c r="K465" s="5"/>
      <c r="L465" s="5"/>
      <c r="M465" s="5"/>
    </row>
    <row r="466" spans="5:13" x14ac:dyDescent="0.25">
      <c r="E466" s="5"/>
      <c r="F466" s="5"/>
      <c r="G466" s="5"/>
      <c r="H466" s="5"/>
      <c r="I466" s="5"/>
      <c r="J466" s="5"/>
      <c r="K466" s="5"/>
      <c r="L466" s="5"/>
      <c r="M466" s="5"/>
    </row>
    <row r="467" spans="5:13" x14ac:dyDescent="0.25">
      <c r="E467" s="5"/>
      <c r="F467" s="5"/>
      <c r="G467" s="5"/>
      <c r="H467" s="5"/>
      <c r="I467" s="5"/>
      <c r="J467" s="5"/>
      <c r="K467" s="5"/>
      <c r="L467" s="5"/>
      <c r="M467" s="5"/>
    </row>
    <row r="468" spans="5:13" x14ac:dyDescent="0.25">
      <c r="E468" s="5"/>
      <c r="F468" s="5"/>
      <c r="G468" s="5"/>
      <c r="H468" s="5"/>
      <c r="I468" s="5"/>
      <c r="J468" s="5"/>
      <c r="K468" s="5"/>
      <c r="L468" s="5"/>
      <c r="M468" s="5"/>
    </row>
    <row r="469" spans="5:13" x14ac:dyDescent="0.25">
      <c r="E469" s="5"/>
      <c r="F469" s="5"/>
      <c r="G469" s="5"/>
      <c r="H469" s="5"/>
      <c r="I469" s="5"/>
      <c r="J469" s="5"/>
      <c r="K469" s="5"/>
      <c r="L469" s="5"/>
      <c r="M469" s="5"/>
    </row>
    <row r="470" spans="5:13" x14ac:dyDescent="0.25">
      <c r="E470" s="5"/>
      <c r="F470" s="5"/>
      <c r="G470" s="5"/>
      <c r="H470" s="5"/>
      <c r="I470" s="5"/>
      <c r="J470" s="5"/>
      <c r="K470" s="5"/>
      <c r="L470" s="5"/>
      <c r="M470" s="5"/>
    </row>
    <row r="471" spans="5:13" x14ac:dyDescent="0.25">
      <c r="E471" s="5"/>
      <c r="F471" s="5"/>
      <c r="G471" s="5"/>
      <c r="H471" s="5"/>
      <c r="I471" s="5"/>
      <c r="J471" s="5"/>
      <c r="K471" s="5"/>
      <c r="L471" s="5"/>
      <c r="M471" s="5"/>
    </row>
    <row r="472" spans="5:13" x14ac:dyDescent="0.25">
      <c r="E472" s="5"/>
      <c r="F472" s="5"/>
      <c r="G472" s="5"/>
      <c r="H472" s="5"/>
      <c r="I472" s="5"/>
      <c r="J472" s="5"/>
      <c r="K472" s="5"/>
      <c r="L472" s="5"/>
      <c r="M472" s="5"/>
    </row>
    <row r="473" spans="5:13" x14ac:dyDescent="0.25">
      <c r="E473" s="5"/>
      <c r="F473" s="5"/>
      <c r="G473" s="5"/>
      <c r="H473" s="5"/>
      <c r="I473" s="5"/>
      <c r="J473" s="5"/>
      <c r="K473" s="5"/>
      <c r="L473" s="5"/>
      <c r="M473" s="5"/>
    </row>
    <row r="474" spans="5:13" x14ac:dyDescent="0.25">
      <c r="E474" s="5"/>
      <c r="F474" s="5"/>
      <c r="G474" s="5"/>
      <c r="H474" s="5"/>
      <c r="I474" s="5"/>
      <c r="J474" s="5"/>
      <c r="K474" s="5"/>
      <c r="L474" s="5"/>
      <c r="M474" s="5"/>
    </row>
    <row r="475" spans="5:13" x14ac:dyDescent="0.25">
      <c r="E475" s="5"/>
      <c r="F475" s="5"/>
      <c r="G475" s="5"/>
      <c r="H475" s="5"/>
      <c r="I475" s="5"/>
      <c r="J475" s="5"/>
      <c r="K475" s="5"/>
      <c r="L475" s="5"/>
      <c r="M475" s="5"/>
    </row>
    <row r="476" spans="5:13" x14ac:dyDescent="0.25">
      <c r="E476" s="5"/>
      <c r="F476" s="5"/>
      <c r="G476" s="5"/>
      <c r="H476" s="5"/>
      <c r="I476" s="5"/>
      <c r="J476" s="5"/>
      <c r="K476" s="5"/>
      <c r="L476" s="5"/>
      <c r="M476" s="5"/>
    </row>
    <row r="477" spans="5:13" x14ac:dyDescent="0.25">
      <c r="E477" s="5"/>
      <c r="F477" s="5"/>
      <c r="G477" s="5"/>
      <c r="H477" s="5"/>
      <c r="I477" s="5"/>
      <c r="J477" s="5"/>
      <c r="K477" s="5"/>
      <c r="L477" s="5"/>
      <c r="M477" s="5"/>
    </row>
    <row r="478" spans="5:13" x14ac:dyDescent="0.25">
      <c r="E478" s="5"/>
      <c r="F478" s="5"/>
      <c r="G478" s="5"/>
      <c r="H478" s="5"/>
      <c r="I478" s="5"/>
      <c r="J478" s="5"/>
      <c r="K478" s="5"/>
      <c r="L478" s="5"/>
      <c r="M478" s="5"/>
    </row>
    <row r="479" spans="5:13" x14ac:dyDescent="0.25">
      <c r="E479" s="5"/>
      <c r="F479" s="5"/>
      <c r="G479" s="5"/>
      <c r="H479" s="5"/>
      <c r="I479" s="5"/>
      <c r="J479" s="5"/>
      <c r="K479" s="5"/>
      <c r="L479" s="5"/>
      <c r="M479" s="5"/>
    </row>
    <row r="480" spans="5:13" x14ac:dyDescent="0.25">
      <c r="E480" s="5"/>
      <c r="F480" s="5"/>
      <c r="G480" s="5"/>
      <c r="H480" s="5"/>
      <c r="I480" s="5"/>
      <c r="J480" s="5"/>
      <c r="K480" s="5"/>
      <c r="L480" s="5"/>
      <c r="M480" s="5"/>
    </row>
    <row r="481" spans="5:13" x14ac:dyDescent="0.25">
      <c r="E481" s="5"/>
      <c r="F481" s="5"/>
      <c r="G481" s="5"/>
      <c r="H481" s="5"/>
      <c r="I481" s="5"/>
      <c r="J481" s="5"/>
      <c r="K481" s="5"/>
      <c r="L481" s="5"/>
      <c r="M481" s="5"/>
    </row>
    <row r="482" spans="5:13" x14ac:dyDescent="0.25">
      <c r="E482" s="5"/>
      <c r="F482" s="5"/>
      <c r="G482" s="5"/>
      <c r="H482" s="5"/>
      <c r="I482" s="5"/>
      <c r="J482" s="5"/>
      <c r="K482" s="5"/>
      <c r="L482" s="5"/>
      <c r="M482" s="5"/>
    </row>
    <row r="483" spans="5:13" x14ac:dyDescent="0.25">
      <c r="E483" s="5"/>
      <c r="F483" s="5"/>
      <c r="G483" s="5"/>
      <c r="H483" s="5"/>
      <c r="I483" s="5"/>
      <c r="J483" s="5"/>
      <c r="K483" s="5"/>
      <c r="L483" s="5"/>
      <c r="M483" s="5"/>
    </row>
    <row r="484" spans="5:13" x14ac:dyDescent="0.25">
      <c r="E484" s="5"/>
      <c r="F484" s="5"/>
      <c r="G484" s="5"/>
      <c r="H484" s="5"/>
      <c r="I484" s="5"/>
      <c r="J484" s="5"/>
      <c r="K484" s="5"/>
      <c r="L484" s="5"/>
      <c r="M484" s="5"/>
    </row>
    <row r="485" spans="5:13" x14ac:dyDescent="0.25">
      <c r="E485" s="5"/>
      <c r="F485" s="5"/>
      <c r="G485" s="5"/>
      <c r="H485" s="5"/>
      <c r="I485" s="5"/>
      <c r="J485" s="5"/>
      <c r="K485" s="5"/>
      <c r="L485" s="5"/>
      <c r="M485" s="5"/>
    </row>
    <row r="486" spans="5:13" x14ac:dyDescent="0.25">
      <c r="E486" s="5"/>
      <c r="F486" s="5"/>
      <c r="G486" s="5"/>
      <c r="H486" s="5"/>
      <c r="I486" s="5"/>
      <c r="J486" s="5"/>
      <c r="K486" s="5"/>
      <c r="L486" s="5"/>
      <c r="M486" s="5"/>
    </row>
    <row r="487" spans="5:13" x14ac:dyDescent="0.25">
      <c r="E487" s="5"/>
      <c r="F487" s="5"/>
      <c r="G487" s="5"/>
      <c r="H487" s="5"/>
      <c r="I487" s="5"/>
      <c r="J487" s="5"/>
      <c r="K487" s="5"/>
      <c r="L487" s="5"/>
      <c r="M487" s="5"/>
    </row>
    <row r="488" spans="5:13" x14ac:dyDescent="0.25">
      <c r="E488" s="5"/>
      <c r="F488" s="5"/>
      <c r="G488" s="5"/>
      <c r="H488" s="5"/>
      <c r="I488" s="5"/>
      <c r="J488" s="5"/>
      <c r="K488" s="5"/>
      <c r="L488" s="5"/>
      <c r="M488" s="5"/>
    </row>
    <row r="489" spans="5:13" x14ac:dyDescent="0.25">
      <c r="E489" s="5"/>
      <c r="F489" s="5"/>
      <c r="G489" s="5"/>
      <c r="H489" s="5"/>
      <c r="I489" s="5"/>
      <c r="J489" s="5"/>
      <c r="K489" s="5"/>
      <c r="L489" s="5"/>
      <c r="M489" s="5"/>
    </row>
    <row r="490" spans="5:13" x14ac:dyDescent="0.25">
      <c r="E490" s="5"/>
      <c r="F490" s="5"/>
      <c r="G490" s="5"/>
      <c r="H490" s="5"/>
      <c r="I490" s="5"/>
      <c r="J490" s="5"/>
      <c r="K490" s="5"/>
      <c r="L490" s="5"/>
      <c r="M490" s="5"/>
    </row>
    <row r="491" spans="5:13" x14ac:dyDescent="0.25">
      <c r="E491" s="5"/>
      <c r="F491" s="5"/>
      <c r="G491" s="5"/>
      <c r="H491" s="5"/>
      <c r="I491" s="5"/>
      <c r="J491" s="5"/>
      <c r="K491" s="5"/>
      <c r="L491" s="5"/>
      <c r="M491" s="5"/>
    </row>
    <row r="492" spans="5:13" x14ac:dyDescent="0.25">
      <c r="E492" s="5"/>
      <c r="F492" s="5"/>
      <c r="G492" s="5"/>
      <c r="H492" s="5"/>
      <c r="I492" s="5"/>
      <c r="J492" s="5"/>
      <c r="K492" s="5"/>
      <c r="L492" s="5"/>
      <c r="M492" s="5"/>
    </row>
    <row r="493" spans="5:13" x14ac:dyDescent="0.25">
      <c r="E493" s="5"/>
      <c r="F493" s="5"/>
      <c r="G493" s="5"/>
      <c r="H493" s="5"/>
      <c r="I493" s="5"/>
      <c r="J493" s="5"/>
      <c r="K493" s="5"/>
      <c r="L493" s="5"/>
      <c r="M493" s="5"/>
    </row>
    <row r="494" spans="5:13" x14ac:dyDescent="0.25">
      <c r="E494" s="5"/>
      <c r="F494" s="5"/>
      <c r="G494" s="5"/>
      <c r="H494" s="5"/>
      <c r="I494" s="5"/>
      <c r="J494" s="5"/>
      <c r="K494" s="5"/>
      <c r="L494" s="5"/>
      <c r="M494" s="5"/>
    </row>
    <row r="495" spans="5:13" x14ac:dyDescent="0.25">
      <c r="E495" s="5"/>
      <c r="F495" s="5"/>
      <c r="G495" s="5"/>
      <c r="H495" s="5"/>
      <c r="I495" s="5"/>
      <c r="J495" s="5"/>
      <c r="K495" s="5"/>
      <c r="L495" s="5"/>
      <c r="M495" s="5"/>
    </row>
    <row r="496" spans="5:13" x14ac:dyDescent="0.25">
      <c r="E496" s="5"/>
      <c r="F496" s="5"/>
      <c r="G496" s="5"/>
      <c r="H496" s="5"/>
      <c r="I496" s="5"/>
      <c r="J496" s="5"/>
      <c r="K496" s="5"/>
      <c r="L496" s="5"/>
      <c r="M496" s="5"/>
    </row>
    <row r="497" spans="5:13" x14ac:dyDescent="0.25">
      <c r="E497" s="5"/>
      <c r="F497" s="5"/>
      <c r="G497" s="5"/>
      <c r="H497" s="5"/>
      <c r="I497" s="5"/>
      <c r="J497" s="5"/>
      <c r="K497" s="5"/>
      <c r="L497" s="5"/>
      <c r="M497" s="5"/>
    </row>
    <row r="498" spans="5:13" x14ac:dyDescent="0.25">
      <c r="E498" s="5"/>
      <c r="F498" s="5"/>
      <c r="G498" s="5"/>
      <c r="H498" s="5"/>
      <c r="I498" s="5"/>
      <c r="J498" s="5"/>
      <c r="K498" s="5"/>
      <c r="L498" s="5"/>
      <c r="M498" s="5"/>
    </row>
    <row r="499" spans="5:13" x14ac:dyDescent="0.25">
      <c r="E499" s="5"/>
      <c r="F499" s="5"/>
      <c r="G499" s="5"/>
      <c r="H499" s="5"/>
      <c r="I499" s="5"/>
      <c r="J499" s="5"/>
      <c r="K499" s="5"/>
      <c r="L499" s="5"/>
      <c r="M499" s="5"/>
    </row>
    <row r="500" spans="5:13" x14ac:dyDescent="0.25">
      <c r="E500" s="5"/>
      <c r="F500" s="5"/>
      <c r="G500" s="5"/>
      <c r="H500" s="5"/>
      <c r="I500" s="5"/>
      <c r="J500" s="5"/>
      <c r="K500" s="5"/>
      <c r="L500" s="5"/>
      <c r="M500" s="5"/>
    </row>
    <row r="501" spans="5:13" x14ac:dyDescent="0.25">
      <c r="E501" s="5"/>
      <c r="F501" s="5"/>
      <c r="G501" s="5"/>
      <c r="H501" s="5"/>
      <c r="I501" s="5"/>
      <c r="J501" s="5"/>
      <c r="K501" s="5"/>
      <c r="L501" s="5"/>
      <c r="M501" s="5"/>
    </row>
    <row r="502" spans="5:13" x14ac:dyDescent="0.25">
      <c r="E502" s="5"/>
      <c r="F502" s="5"/>
      <c r="G502" s="5"/>
      <c r="H502" s="5"/>
      <c r="I502" s="5"/>
      <c r="J502" s="5"/>
      <c r="K502" s="5"/>
      <c r="L502" s="5"/>
      <c r="M502" s="5"/>
    </row>
    <row r="503" spans="5:13" x14ac:dyDescent="0.25">
      <c r="E503" s="5"/>
      <c r="F503" s="5"/>
      <c r="G503" s="5"/>
      <c r="H503" s="5"/>
      <c r="I503" s="5"/>
      <c r="J503" s="5"/>
      <c r="K503" s="5"/>
      <c r="L503" s="5"/>
      <c r="M503" s="5"/>
    </row>
    <row r="504" spans="5:13" x14ac:dyDescent="0.25">
      <c r="E504" s="5"/>
      <c r="F504" s="5"/>
      <c r="G504" s="5"/>
      <c r="H504" s="5"/>
      <c r="I504" s="5"/>
      <c r="J504" s="5"/>
      <c r="K504" s="5"/>
      <c r="L504" s="5"/>
      <c r="M504" s="5"/>
    </row>
    <row r="505" spans="5:13" x14ac:dyDescent="0.25">
      <c r="E505" s="5"/>
      <c r="F505" s="5"/>
      <c r="G505" s="5"/>
      <c r="H505" s="5"/>
      <c r="I505" s="5"/>
      <c r="J505" s="5"/>
      <c r="K505" s="5"/>
      <c r="L505" s="5"/>
      <c r="M505" s="5"/>
    </row>
    <row r="506" spans="5:13" x14ac:dyDescent="0.25">
      <c r="E506" s="5"/>
      <c r="F506" s="5"/>
      <c r="G506" s="5"/>
      <c r="H506" s="5"/>
      <c r="I506" s="5"/>
      <c r="J506" s="5"/>
      <c r="K506" s="5"/>
      <c r="L506" s="5"/>
      <c r="M506" s="5"/>
    </row>
    <row r="507" spans="5:13" x14ac:dyDescent="0.25">
      <c r="E507" s="5"/>
      <c r="F507" s="5"/>
      <c r="G507" s="5"/>
      <c r="H507" s="5"/>
      <c r="I507" s="5"/>
      <c r="J507" s="5"/>
      <c r="K507" s="5"/>
      <c r="L507" s="5"/>
      <c r="M507" s="5"/>
    </row>
    <row r="508" spans="5:13" x14ac:dyDescent="0.25">
      <c r="E508" s="5"/>
      <c r="F508" s="5"/>
      <c r="G508" s="5"/>
      <c r="H508" s="5"/>
      <c r="I508" s="5"/>
      <c r="J508" s="5"/>
      <c r="K508" s="5"/>
      <c r="L508" s="5"/>
      <c r="M508" s="5"/>
    </row>
    <row r="509" spans="5:13" x14ac:dyDescent="0.25">
      <c r="E509" s="5"/>
      <c r="F509" s="5"/>
      <c r="G509" s="5"/>
      <c r="H509" s="5"/>
      <c r="I509" s="5"/>
      <c r="J509" s="5"/>
      <c r="K509" s="5"/>
      <c r="L509" s="5"/>
      <c r="M509" s="5"/>
    </row>
    <row r="510" spans="5:13" x14ac:dyDescent="0.25">
      <c r="E510" s="5"/>
      <c r="F510" s="5"/>
      <c r="G510" s="5"/>
      <c r="H510" s="5"/>
      <c r="I510" s="5"/>
      <c r="J510" s="5"/>
      <c r="K510" s="5"/>
      <c r="L510" s="5"/>
      <c r="M510" s="5"/>
    </row>
    <row r="511" spans="5:13" x14ac:dyDescent="0.25">
      <c r="E511" s="5"/>
      <c r="F511" s="5"/>
      <c r="G511" s="5"/>
      <c r="H511" s="5"/>
      <c r="I511" s="5"/>
      <c r="J511" s="5"/>
      <c r="K511" s="5"/>
      <c r="L511" s="5"/>
      <c r="M511" s="5"/>
    </row>
    <row r="512" spans="5:13" x14ac:dyDescent="0.25">
      <c r="E512" s="5"/>
      <c r="F512" s="5"/>
      <c r="G512" s="5"/>
      <c r="H512" s="5"/>
      <c r="I512" s="5"/>
      <c r="J512" s="5"/>
      <c r="K512" s="5"/>
      <c r="L512" s="5"/>
      <c r="M512" s="5"/>
    </row>
    <row r="513" spans="5:13" x14ac:dyDescent="0.25">
      <c r="E513" s="5"/>
      <c r="F513" s="5"/>
      <c r="G513" s="5"/>
      <c r="H513" s="5"/>
      <c r="I513" s="5"/>
      <c r="J513" s="5"/>
      <c r="K513" s="5"/>
      <c r="L513" s="5"/>
      <c r="M513" s="5"/>
    </row>
    <row r="514" spans="5:13" x14ac:dyDescent="0.25">
      <c r="E514" s="5"/>
      <c r="F514" s="5"/>
      <c r="G514" s="5"/>
      <c r="H514" s="5"/>
      <c r="I514" s="5"/>
      <c r="J514" s="5"/>
      <c r="K514" s="5"/>
      <c r="L514" s="5"/>
      <c r="M514" s="5"/>
    </row>
    <row r="515" spans="5:13" x14ac:dyDescent="0.25">
      <c r="E515" s="5"/>
      <c r="F515" s="5"/>
      <c r="G515" s="5"/>
      <c r="H515" s="5"/>
      <c r="I515" s="5"/>
      <c r="J515" s="5"/>
      <c r="K515" s="5"/>
      <c r="L515" s="5"/>
      <c r="M515" s="5"/>
    </row>
    <row r="516" spans="5:13" x14ac:dyDescent="0.25">
      <c r="E516" s="5"/>
      <c r="F516" s="5"/>
      <c r="G516" s="5"/>
      <c r="H516" s="5"/>
      <c r="I516" s="5"/>
      <c r="J516" s="5"/>
      <c r="K516" s="5"/>
      <c r="L516" s="5"/>
      <c r="M516" s="5"/>
    </row>
    <row r="517" spans="5:13" x14ac:dyDescent="0.25">
      <c r="E517" s="5"/>
      <c r="F517" s="5"/>
      <c r="G517" s="5"/>
      <c r="H517" s="5"/>
      <c r="I517" s="5"/>
      <c r="J517" s="5"/>
      <c r="K517" s="5"/>
      <c r="L517" s="5"/>
      <c r="M517" s="5"/>
    </row>
    <row r="518" spans="5:13" x14ac:dyDescent="0.25">
      <c r="E518" s="5"/>
      <c r="F518" s="5"/>
      <c r="G518" s="5"/>
      <c r="H518" s="5"/>
      <c r="I518" s="5"/>
      <c r="J518" s="5"/>
      <c r="K518" s="5"/>
      <c r="L518" s="5"/>
      <c r="M518" s="5"/>
    </row>
    <row r="519" spans="5:13" x14ac:dyDescent="0.25">
      <c r="E519" s="5"/>
      <c r="F519" s="5"/>
      <c r="G519" s="5"/>
      <c r="H519" s="5"/>
      <c r="I519" s="5"/>
      <c r="J519" s="5"/>
      <c r="K519" s="5"/>
      <c r="L519" s="5"/>
      <c r="M519" s="5"/>
    </row>
    <row r="520" spans="5:13" x14ac:dyDescent="0.25">
      <c r="E520" s="5"/>
      <c r="F520" s="5"/>
      <c r="G520" s="5"/>
      <c r="H520" s="5"/>
      <c r="I520" s="5"/>
      <c r="J520" s="5"/>
      <c r="K520" s="5"/>
      <c r="L520" s="5"/>
      <c r="M520" s="5"/>
    </row>
    <row r="521" spans="5:13" x14ac:dyDescent="0.25">
      <c r="E521" s="5"/>
      <c r="F521" s="5"/>
      <c r="G521" s="5"/>
      <c r="H521" s="5"/>
      <c r="I521" s="5"/>
      <c r="J521" s="5"/>
      <c r="K521" s="5"/>
      <c r="L521" s="5"/>
      <c r="M521" s="5"/>
    </row>
    <row r="522" spans="5:13" x14ac:dyDescent="0.25">
      <c r="E522" s="5"/>
      <c r="F522" s="5"/>
      <c r="G522" s="5"/>
      <c r="H522" s="5"/>
      <c r="I522" s="5"/>
      <c r="J522" s="5"/>
      <c r="K522" s="5"/>
      <c r="L522" s="5"/>
      <c r="M522" s="5"/>
    </row>
    <row r="523" spans="5:13" x14ac:dyDescent="0.25">
      <c r="E523" s="5"/>
      <c r="F523" s="5"/>
      <c r="G523" s="5"/>
      <c r="H523" s="5"/>
      <c r="I523" s="5"/>
      <c r="J523" s="5"/>
      <c r="K523" s="5"/>
      <c r="L523" s="5"/>
      <c r="M523" s="5"/>
    </row>
    <row r="524" spans="5:13" x14ac:dyDescent="0.25">
      <c r="E524" s="5"/>
      <c r="F524" s="5"/>
      <c r="G524" s="5"/>
      <c r="H524" s="5"/>
      <c r="I524" s="5"/>
      <c r="J524" s="5"/>
      <c r="K524" s="5"/>
      <c r="L524" s="5"/>
      <c r="M524" s="5"/>
    </row>
    <row r="525" spans="5:13" x14ac:dyDescent="0.25">
      <c r="E525" s="5"/>
      <c r="F525" s="5"/>
      <c r="G525" s="5"/>
      <c r="H525" s="5"/>
      <c r="I525" s="5"/>
      <c r="J525" s="5"/>
      <c r="K525" s="5"/>
      <c r="L525" s="5"/>
      <c r="M525" s="5"/>
    </row>
    <row r="526" spans="5:13" x14ac:dyDescent="0.25">
      <c r="E526" s="5"/>
      <c r="F526" s="5"/>
      <c r="G526" s="5"/>
      <c r="H526" s="5"/>
      <c r="I526" s="5"/>
      <c r="J526" s="5"/>
      <c r="K526" s="5"/>
      <c r="L526" s="5"/>
      <c r="M526" s="5"/>
    </row>
    <row r="527" spans="5:13" x14ac:dyDescent="0.25">
      <c r="E527" s="5"/>
      <c r="F527" s="5"/>
      <c r="G527" s="5"/>
      <c r="H527" s="5"/>
      <c r="I527" s="5"/>
      <c r="J527" s="5"/>
      <c r="K527" s="5"/>
      <c r="L527" s="5"/>
      <c r="M527" s="5"/>
    </row>
    <row r="528" spans="5:13" x14ac:dyDescent="0.25">
      <c r="E528" s="5"/>
      <c r="F528" s="5"/>
      <c r="G528" s="5"/>
      <c r="H528" s="5"/>
      <c r="I528" s="5"/>
      <c r="J528" s="5"/>
      <c r="K528" s="5"/>
      <c r="L528" s="5"/>
      <c r="M528" s="5"/>
    </row>
    <row r="529" spans="5:13" x14ac:dyDescent="0.25">
      <c r="E529" s="5"/>
      <c r="F529" s="5"/>
      <c r="G529" s="5"/>
      <c r="H529" s="5"/>
      <c r="I529" s="5"/>
      <c r="J529" s="5"/>
      <c r="K529" s="5"/>
      <c r="L529" s="5"/>
      <c r="M529" s="5"/>
    </row>
    <row r="530" spans="5:13" x14ac:dyDescent="0.25">
      <c r="E530" s="5"/>
      <c r="F530" s="5"/>
      <c r="G530" s="5"/>
      <c r="H530" s="5"/>
      <c r="I530" s="5"/>
      <c r="J530" s="5"/>
      <c r="K530" s="5"/>
      <c r="L530" s="5"/>
      <c r="M530" s="5"/>
    </row>
    <row r="531" spans="5:13" x14ac:dyDescent="0.25">
      <c r="E531" s="5"/>
      <c r="F531" s="5"/>
      <c r="G531" s="5"/>
      <c r="H531" s="5"/>
      <c r="I531" s="5"/>
      <c r="J531" s="5"/>
      <c r="K531" s="5"/>
      <c r="L531" s="5"/>
      <c r="M531" s="5"/>
    </row>
    <row r="532" spans="5:13" x14ac:dyDescent="0.25">
      <c r="E532" s="5"/>
      <c r="F532" s="5"/>
      <c r="G532" s="5"/>
      <c r="H532" s="5"/>
      <c r="I532" s="5"/>
      <c r="J532" s="5"/>
      <c r="K532" s="5"/>
      <c r="L532" s="5"/>
      <c r="M532" s="5"/>
    </row>
    <row r="533" spans="5:13" x14ac:dyDescent="0.25">
      <c r="E533" s="5"/>
      <c r="F533" s="5"/>
      <c r="G533" s="5"/>
      <c r="H533" s="5"/>
      <c r="I533" s="5"/>
      <c r="J533" s="5"/>
      <c r="K533" s="5"/>
      <c r="L533" s="5"/>
      <c r="M533" s="5"/>
    </row>
    <row r="534" spans="5:13" x14ac:dyDescent="0.25">
      <c r="E534" s="5"/>
      <c r="F534" s="5"/>
      <c r="G534" s="5"/>
      <c r="H534" s="5"/>
      <c r="I534" s="5"/>
      <c r="J534" s="5"/>
      <c r="K534" s="5"/>
      <c r="L534" s="5"/>
      <c r="M534" s="5"/>
    </row>
    <row r="535" spans="5:13" x14ac:dyDescent="0.25">
      <c r="E535" s="5"/>
      <c r="F535" s="5"/>
      <c r="G535" s="5"/>
      <c r="H535" s="5"/>
      <c r="I535" s="5"/>
      <c r="J535" s="5"/>
      <c r="K535" s="5"/>
      <c r="L535" s="5"/>
      <c r="M535" s="5"/>
    </row>
    <row r="536" spans="5:13" x14ac:dyDescent="0.25">
      <c r="E536" s="5"/>
      <c r="F536" s="5"/>
      <c r="G536" s="5"/>
      <c r="H536" s="5"/>
      <c r="I536" s="5"/>
      <c r="J536" s="5"/>
      <c r="K536" s="5"/>
      <c r="L536" s="5"/>
      <c r="M536" s="5"/>
    </row>
    <row r="537" spans="5:13" x14ac:dyDescent="0.25">
      <c r="E537" s="5"/>
      <c r="F537" s="5"/>
      <c r="G537" s="5"/>
      <c r="H537" s="5"/>
      <c r="I537" s="5"/>
      <c r="J537" s="5"/>
      <c r="K537" s="5"/>
      <c r="L537" s="5"/>
      <c r="M537" s="5"/>
    </row>
    <row r="538" spans="5:13" x14ac:dyDescent="0.25">
      <c r="E538" s="5"/>
      <c r="F538" s="5"/>
      <c r="G538" s="5"/>
      <c r="H538" s="5"/>
      <c r="I538" s="5"/>
      <c r="J538" s="5"/>
      <c r="K538" s="5"/>
      <c r="L538" s="5"/>
      <c r="M538" s="5"/>
    </row>
    <row r="539" spans="5:13" x14ac:dyDescent="0.25">
      <c r="E539" s="5"/>
      <c r="F539" s="5"/>
      <c r="G539" s="5"/>
      <c r="H539" s="5"/>
      <c r="I539" s="5"/>
      <c r="J539" s="5"/>
      <c r="K539" s="5"/>
      <c r="L539" s="5"/>
      <c r="M539" s="5"/>
    </row>
    <row r="540" spans="5:13" x14ac:dyDescent="0.25">
      <c r="E540" s="5"/>
      <c r="F540" s="5"/>
      <c r="G540" s="5"/>
      <c r="H540" s="5"/>
      <c r="I540" s="5"/>
      <c r="J540" s="5"/>
      <c r="K540" s="5"/>
      <c r="L540" s="5"/>
      <c r="M540" s="5"/>
    </row>
    <row r="541" spans="5:13" x14ac:dyDescent="0.25">
      <c r="E541" s="5"/>
      <c r="F541" s="5"/>
      <c r="G541" s="5"/>
      <c r="H541" s="5"/>
      <c r="I541" s="5"/>
      <c r="J541" s="5"/>
      <c r="K541" s="5"/>
      <c r="L541" s="5"/>
      <c r="M541" s="5"/>
    </row>
    <row r="542" spans="5:13" x14ac:dyDescent="0.25">
      <c r="E542" s="5"/>
      <c r="F542" s="5"/>
      <c r="G542" s="5"/>
      <c r="H542" s="5"/>
      <c r="I542" s="5"/>
      <c r="J542" s="5"/>
      <c r="K542" s="5"/>
      <c r="L542" s="5"/>
      <c r="M542" s="5"/>
    </row>
    <row r="543" spans="5:13" x14ac:dyDescent="0.25">
      <c r="E543" s="5"/>
      <c r="F543" s="5"/>
      <c r="G543" s="5"/>
      <c r="H543" s="5"/>
      <c r="I543" s="5"/>
      <c r="J543" s="5"/>
      <c r="K543" s="5"/>
      <c r="L543" s="5"/>
      <c r="M543" s="5"/>
    </row>
    <row r="544" spans="5:13" x14ac:dyDescent="0.25">
      <c r="E544" s="5"/>
      <c r="F544" s="5"/>
      <c r="G544" s="5"/>
      <c r="H544" s="5"/>
      <c r="I544" s="5"/>
      <c r="J544" s="5"/>
      <c r="K544" s="5"/>
      <c r="L544" s="5"/>
      <c r="M544" s="5"/>
    </row>
    <row r="545" spans="5:13" x14ac:dyDescent="0.25">
      <c r="E545" s="5"/>
      <c r="F545" s="5"/>
      <c r="G545" s="5"/>
      <c r="H545" s="5"/>
      <c r="I545" s="5"/>
      <c r="J545" s="5"/>
      <c r="K545" s="5"/>
      <c r="L545" s="5"/>
      <c r="M545" s="5"/>
    </row>
    <row r="546" spans="5:13" x14ac:dyDescent="0.25">
      <c r="E546" s="5"/>
      <c r="F546" s="5"/>
      <c r="G546" s="5"/>
      <c r="H546" s="5"/>
      <c r="I546" s="5"/>
      <c r="J546" s="5"/>
      <c r="K546" s="5"/>
      <c r="L546" s="5"/>
      <c r="M546" s="5"/>
    </row>
    <row r="547" spans="5:13" x14ac:dyDescent="0.25">
      <c r="E547" s="5"/>
      <c r="F547" s="5"/>
      <c r="G547" s="5"/>
      <c r="H547" s="5"/>
      <c r="I547" s="5"/>
      <c r="J547" s="5"/>
      <c r="K547" s="5"/>
      <c r="L547" s="5"/>
      <c r="M547" s="5"/>
    </row>
    <row r="548" spans="5:13" x14ac:dyDescent="0.25">
      <c r="E548" s="5"/>
      <c r="F548" s="5"/>
      <c r="G548" s="5"/>
      <c r="H548" s="5"/>
      <c r="I548" s="5"/>
      <c r="J548" s="5"/>
      <c r="K548" s="5"/>
      <c r="L548" s="5"/>
      <c r="M548" s="5"/>
    </row>
    <row r="549" spans="5:13" x14ac:dyDescent="0.25">
      <c r="E549" s="5"/>
      <c r="F549" s="5"/>
      <c r="G549" s="5"/>
      <c r="H549" s="5"/>
      <c r="I549" s="5"/>
      <c r="J549" s="5"/>
      <c r="K549" s="5"/>
      <c r="L549" s="5"/>
      <c r="M549" s="5"/>
    </row>
    <row r="550" spans="5:13" x14ac:dyDescent="0.25">
      <c r="E550" s="5"/>
      <c r="F550" s="5"/>
      <c r="G550" s="5"/>
      <c r="H550" s="5"/>
      <c r="I550" s="5"/>
      <c r="J550" s="5"/>
      <c r="K550" s="5"/>
      <c r="L550" s="5"/>
      <c r="M550" s="5"/>
    </row>
    <row r="551" spans="5:13" x14ac:dyDescent="0.25">
      <c r="E551" s="5"/>
      <c r="F551" s="5"/>
      <c r="G551" s="5"/>
      <c r="H551" s="5"/>
      <c r="I551" s="5"/>
      <c r="J551" s="5"/>
      <c r="K551" s="5"/>
      <c r="L551" s="5"/>
      <c r="M551" s="5"/>
    </row>
    <row r="552" spans="5:13" x14ac:dyDescent="0.25">
      <c r="E552" s="5"/>
      <c r="F552" s="5"/>
      <c r="G552" s="5"/>
      <c r="H552" s="5"/>
      <c r="I552" s="5"/>
      <c r="J552" s="5"/>
      <c r="K552" s="5"/>
      <c r="L552" s="5"/>
      <c r="M552" s="5"/>
    </row>
    <row r="553" spans="5:13" x14ac:dyDescent="0.25">
      <c r="E553" s="5"/>
      <c r="F553" s="5"/>
      <c r="G553" s="5"/>
      <c r="H553" s="5"/>
      <c r="I553" s="5"/>
      <c r="J553" s="5"/>
      <c r="K553" s="5"/>
      <c r="L553" s="5"/>
      <c r="M553" s="5"/>
    </row>
    <row r="554" spans="5:13" x14ac:dyDescent="0.25">
      <c r="E554" s="5"/>
      <c r="F554" s="5"/>
      <c r="G554" s="5"/>
      <c r="H554" s="5"/>
      <c r="I554" s="5"/>
      <c r="J554" s="5"/>
      <c r="K554" s="5"/>
      <c r="L554" s="5"/>
      <c r="M554" s="5"/>
    </row>
    <row r="555" spans="5:13" x14ac:dyDescent="0.25">
      <c r="E555" s="5"/>
      <c r="F555" s="5"/>
      <c r="G555" s="5"/>
      <c r="H555" s="5"/>
      <c r="I555" s="5"/>
      <c r="J555" s="5"/>
      <c r="K555" s="5"/>
      <c r="L555" s="5"/>
      <c r="M555" s="5"/>
    </row>
    <row r="556" spans="5:13" x14ac:dyDescent="0.25">
      <c r="E556" s="5"/>
      <c r="F556" s="5"/>
      <c r="G556" s="5"/>
      <c r="H556" s="5"/>
      <c r="I556" s="5"/>
      <c r="J556" s="5"/>
      <c r="K556" s="5"/>
      <c r="L556" s="5"/>
      <c r="M556" s="5"/>
    </row>
    <row r="557" spans="5:13" x14ac:dyDescent="0.25">
      <c r="E557" s="5"/>
      <c r="F557" s="5"/>
      <c r="G557" s="5"/>
      <c r="H557" s="5"/>
      <c r="I557" s="5"/>
      <c r="J557" s="5"/>
      <c r="K557" s="5"/>
      <c r="L557" s="5"/>
      <c r="M557" s="5"/>
    </row>
    <row r="558" spans="5:13" x14ac:dyDescent="0.25">
      <c r="E558" s="5"/>
      <c r="F558" s="5"/>
      <c r="G558" s="5"/>
      <c r="H558" s="5"/>
      <c r="I558" s="5"/>
      <c r="J558" s="5"/>
      <c r="K558" s="5"/>
      <c r="L558" s="5"/>
      <c r="M558" s="5"/>
    </row>
    <row r="559" spans="5:13" x14ac:dyDescent="0.25">
      <c r="E559" s="5"/>
      <c r="F559" s="5"/>
      <c r="G559" s="5"/>
      <c r="H559" s="5"/>
      <c r="I559" s="5"/>
      <c r="J559" s="5"/>
      <c r="K559" s="5"/>
      <c r="L559" s="5"/>
      <c r="M559" s="5"/>
    </row>
    <row r="560" spans="5:13" x14ac:dyDescent="0.25">
      <c r="E560" s="5"/>
      <c r="F560" s="5"/>
      <c r="G560" s="5"/>
      <c r="H560" s="5"/>
      <c r="I560" s="5"/>
      <c r="J560" s="5"/>
      <c r="K560" s="5"/>
      <c r="L560" s="5"/>
      <c r="M560" s="5"/>
    </row>
    <row r="561" spans="5:13" x14ac:dyDescent="0.25">
      <c r="E561" s="5"/>
      <c r="F561" s="5"/>
      <c r="G561" s="5"/>
      <c r="H561" s="5"/>
      <c r="I561" s="5"/>
      <c r="J561" s="5"/>
      <c r="K561" s="5"/>
      <c r="L561" s="5"/>
      <c r="M561" s="5"/>
    </row>
    <row r="562" spans="5:13" x14ac:dyDescent="0.25">
      <c r="E562" s="5"/>
      <c r="F562" s="5"/>
      <c r="G562" s="5"/>
      <c r="H562" s="5"/>
      <c r="I562" s="5"/>
      <c r="J562" s="5"/>
      <c r="K562" s="5"/>
      <c r="L562" s="5"/>
      <c r="M562" s="5"/>
    </row>
    <row r="563" spans="5:13" x14ac:dyDescent="0.25">
      <c r="E563" s="5"/>
      <c r="F563" s="5"/>
      <c r="G563" s="5"/>
      <c r="H563" s="5"/>
      <c r="I563" s="5"/>
      <c r="J563" s="5"/>
      <c r="K563" s="5"/>
      <c r="L563" s="5"/>
      <c r="M563" s="5"/>
    </row>
    <row r="564" spans="5:13" x14ac:dyDescent="0.25">
      <c r="E564" s="5"/>
      <c r="F564" s="5"/>
      <c r="G564" s="5"/>
      <c r="H564" s="5"/>
      <c r="I564" s="5"/>
      <c r="J564" s="5"/>
      <c r="K564" s="5"/>
      <c r="L564" s="5"/>
      <c r="M564" s="5"/>
    </row>
    <row r="565" spans="5:13" x14ac:dyDescent="0.25">
      <c r="E565" s="5"/>
      <c r="F565" s="5"/>
      <c r="G565" s="5"/>
      <c r="H565" s="5"/>
      <c r="I565" s="5"/>
      <c r="J565" s="5"/>
      <c r="K565" s="5"/>
      <c r="L565" s="5"/>
      <c r="M565" s="5"/>
    </row>
    <row r="566" spans="5:13" x14ac:dyDescent="0.25">
      <c r="E566" s="5"/>
      <c r="F566" s="5"/>
      <c r="G566" s="5"/>
      <c r="H566" s="5"/>
      <c r="I566" s="5"/>
      <c r="J566" s="5"/>
      <c r="K566" s="5"/>
      <c r="L566" s="5"/>
      <c r="M566" s="5"/>
    </row>
    <row r="567" spans="5:13" x14ac:dyDescent="0.25">
      <c r="E567" s="5"/>
      <c r="F567" s="5"/>
      <c r="G567" s="5"/>
      <c r="H567" s="5"/>
      <c r="I567" s="5"/>
      <c r="J567" s="5"/>
      <c r="K567" s="5"/>
      <c r="L567" s="5"/>
      <c r="M567" s="5"/>
    </row>
    <row r="568" spans="5:13" x14ac:dyDescent="0.25">
      <c r="E568" s="5"/>
      <c r="F568" s="5"/>
      <c r="G568" s="5"/>
      <c r="H568" s="5"/>
      <c r="I568" s="5"/>
      <c r="J568" s="5"/>
      <c r="K568" s="5"/>
      <c r="L568" s="5"/>
      <c r="M568" s="5"/>
    </row>
    <row r="569" spans="5:13" x14ac:dyDescent="0.25">
      <c r="E569" s="5"/>
      <c r="F569" s="5"/>
      <c r="G569" s="5"/>
      <c r="H569" s="5"/>
      <c r="I569" s="5"/>
      <c r="J569" s="5"/>
      <c r="K569" s="5"/>
      <c r="L569" s="5"/>
      <c r="M569" s="5"/>
    </row>
    <row r="570" spans="5:13" x14ac:dyDescent="0.25">
      <c r="E570" s="5"/>
      <c r="F570" s="5"/>
      <c r="G570" s="5"/>
      <c r="H570" s="5"/>
      <c r="I570" s="5"/>
      <c r="J570" s="5"/>
      <c r="K570" s="5"/>
      <c r="L570" s="5"/>
      <c r="M570" s="5"/>
    </row>
    <row r="571" spans="5:13" x14ac:dyDescent="0.25">
      <c r="E571" s="5"/>
      <c r="F571" s="5"/>
      <c r="G571" s="5"/>
      <c r="H571" s="5"/>
      <c r="I571" s="5"/>
      <c r="J571" s="5"/>
      <c r="K571" s="5"/>
      <c r="L571" s="5"/>
      <c r="M571" s="5"/>
    </row>
    <row r="572" spans="5:13" x14ac:dyDescent="0.25">
      <c r="E572" s="5"/>
      <c r="F572" s="5"/>
      <c r="G572" s="5"/>
      <c r="H572" s="5"/>
      <c r="I572" s="5"/>
      <c r="J572" s="5"/>
      <c r="K572" s="5"/>
      <c r="L572" s="5"/>
      <c r="M572" s="5"/>
    </row>
    <row r="573" spans="5:13" x14ac:dyDescent="0.25">
      <c r="E573" s="5"/>
      <c r="F573" s="5"/>
      <c r="G573" s="5"/>
      <c r="H573" s="5"/>
      <c r="I573" s="5"/>
      <c r="J573" s="5"/>
      <c r="K573" s="5"/>
      <c r="L573" s="5"/>
      <c r="M573" s="5"/>
    </row>
    <row r="574" spans="5:13" x14ac:dyDescent="0.25">
      <c r="E574" s="5"/>
      <c r="F574" s="5"/>
      <c r="G574" s="5"/>
      <c r="H574" s="5"/>
      <c r="I574" s="5"/>
      <c r="J574" s="5"/>
      <c r="K574" s="5"/>
      <c r="L574" s="5"/>
      <c r="M574" s="5"/>
    </row>
    <row r="575" spans="5:13" x14ac:dyDescent="0.25">
      <c r="E575" s="5"/>
      <c r="F575" s="5"/>
      <c r="G575" s="5"/>
      <c r="H575" s="5"/>
      <c r="I575" s="5"/>
      <c r="J575" s="5"/>
      <c r="K575" s="5"/>
      <c r="L575" s="5"/>
      <c r="M575" s="5"/>
    </row>
    <row r="576" spans="5:13" x14ac:dyDescent="0.25">
      <c r="E576" s="5"/>
      <c r="F576" s="5"/>
      <c r="G576" s="5"/>
      <c r="H576" s="5"/>
      <c r="I576" s="5"/>
      <c r="J576" s="5"/>
      <c r="K576" s="5"/>
      <c r="L576" s="5"/>
      <c r="M576" s="5"/>
    </row>
    <row r="577" spans="5:13" x14ac:dyDescent="0.25">
      <c r="E577" s="5"/>
      <c r="F577" s="5"/>
      <c r="G577" s="5"/>
      <c r="H577" s="5"/>
      <c r="I577" s="5"/>
      <c r="J577" s="5"/>
      <c r="K577" s="5"/>
      <c r="L577" s="5"/>
      <c r="M577" s="5"/>
    </row>
    <row r="578" spans="5:13" x14ac:dyDescent="0.25">
      <c r="E578" s="5"/>
      <c r="F578" s="5"/>
      <c r="G578" s="5"/>
      <c r="H578" s="5"/>
      <c r="I578" s="5"/>
      <c r="J578" s="5"/>
      <c r="K578" s="5"/>
      <c r="L578" s="5"/>
      <c r="M578" s="5"/>
    </row>
    <row r="579" spans="5:13" x14ac:dyDescent="0.25">
      <c r="E579" s="5"/>
      <c r="F579" s="5"/>
      <c r="G579" s="5"/>
      <c r="H579" s="5"/>
      <c r="I579" s="5"/>
      <c r="J579" s="5"/>
      <c r="K579" s="5"/>
      <c r="L579" s="5"/>
      <c r="M579" s="5"/>
    </row>
    <row r="580" spans="5:13" x14ac:dyDescent="0.25">
      <c r="E580" s="5"/>
      <c r="F580" s="5"/>
      <c r="G580" s="5"/>
      <c r="H580" s="5"/>
      <c r="I580" s="5"/>
      <c r="J580" s="5"/>
      <c r="K580" s="5"/>
      <c r="L580" s="5"/>
      <c r="M580" s="5"/>
    </row>
    <row r="581" spans="5:13" x14ac:dyDescent="0.25">
      <c r="E581" s="5"/>
      <c r="F581" s="5"/>
      <c r="G581" s="5"/>
      <c r="H581" s="5"/>
      <c r="I581" s="5"/>
      <c r="J581" s="5"/>
      <c r="K581" s="5"/>
      <c r="L581" s="5"/>
      <c r="M581" s="5"/>
    </row>
    <row r="582" spans="5:13" x14ac:dyDescent="0.25">
      <c r="E582" s="5"/>
      <c r="F582" s="5"/>
      <c r="G582" s="5"/>
      <c r="H582" s="5"/>
      <c r="I582" s="5"/>
      <c r="J582" s="5"/>
      <c r="K582" s="5"/>
      <c r="L582" s="5"/>
      <c r="M582" s="5"/>
    </row>
    <row r="583" spans="5:13" x14ac:dyDescent="0.25">
      <c r="E583" s="5"/>
      <c r="F583" s="5"/>
      <c r="G583" s="5"/>
      <c r="H583" s="5"/>
      <c r="I583" s="5"/>
      <c r="J583" s="5"/>
      <c r="K583" s="5"/>
      <c r="L583" s="5"/>
      <c r="M583" s="5"/>
    </row>
    <row r="584" spans="5:13" x14ac:dyDescent="0.25">
      <c r="E584" s="5"/>
      <c r="F584" s="5"/>
      <c r="G584" s="5"/>
      <c r="H584" s="5"/>
      <c r="I584" s="5"/>
      <c r="J584" s="5"/>
      <c r="K584" s="5"/>
      <c r="L584" s="5"/>
      <c r="M584" s="5"/>
    </row>
    <row r="585" spans="5:13" x14ac:dyDescent="0.25">
      <c r="E585" s="5"/>
      <c r="F585" s="5"/>
      <c r="G585" s="5"/>
      <c r="H585" s="5"/>
      <c r="I585" s="5"/>
      <c r="J585" s="5"/>
      <c r="K585" s="5"/>
      <c r="L585" s="5"/>
      <c r="M585" s="5"/>
    </row>
    <row r="586" spans="5:13" x14ac:dyDescent="0.25">
      <c r="E586" s="5"/>
      <c r="F586" s="5"/>
      <c r="G586" s="5"/>
      <c r="H586" s="5"/>
      <c r="I586" s="5"/>
      <c r="J586" s="5"/>
      <c r="K586" s="5"/>
      <c r="L586" s="5"/>
      <c r="M586" s="5"/>
    </row>
    <row r="587" spans="5:13" x14ac:dyDescent="0.25">
      <c r="E587" s="5"/>
      <c r="F587" s="5"/>
      <c r="G587" s="5"/>
      <c r="H587" s="5"/>
      <c r="I587" s="5"/>
      <c r="J587" s="5"/>
      <c r="K587" s="5"/>
      <c r="L587" s="5"/>
      <c r="M587" s="5"/>
    </row>
    <row r="588" spans="5:13" x14ac:dyDescent="0.25">
      <c r="E588" s="5"/>
      <c r="F588" s="5"/>
      <c r="G588" s="5"/>
      <c r="H588" s="5"/>
      <c r="I588" s="5"/>
      <c r="J588" s="5"/>
      <c r="K588" s="5"/>
      <c r="L588" s="5"/>
      <c r="M588" s="5"/>
    </row>
    <row r="589" spans="5:13" x14ac:dyDescent="0.25">
      <c r="E589" s="5"/>
      <c r="F589" s="5"/>
      <c r="G589" s="5"/>
      <c r="H589" s="5"/>
      <c r="I589" s="5"/>
      <c r="J589" s="5"/>
      <c r="K589" s="5"/>
      <c r="L589" s="5"/>
      <c r="M589" s="5"/>
    </row>
    <row r="590" spans="5:13" x14ac:dyDescent="0.25">
      <c r="E590" s="5"/>
      <c r="F590" s="5"/>
      <c r="G590" s="5"/>
      <c r="H590" s="5"/>
      <c r="I590" s="5"/>
      <c r="J590" s="5"/>
      <c r="K590" s="5"/>
      <c r="L590" s="5"/>
      <c r="M590" s="5"/>
    </row>
    <row r="591" spans="5:13" x14ac:dyDescent="0.25">
      <c r="E591" s="5"/>
      <c r="F591" s="5"/>
      <c r="G591" s="5"/>
      <c r="H591" s="5"/>
      <c r="I591" s="5"/>
      <c r="J591" s="5"/>
      <c r="K591" s="5"/>
      <c r="L591" s="5"/>
      <c r="M591" s="5"/>
    </row>
    <row r="592" spans="5:13" x14ac:dyDescent="0.25">
      <c r="E592" s="5"/>
      <c r="F592" s="5"/>
      <c r="G592" s="5"/>
      <c r="H592" s="5"/>
      <c r="I592" s="5"/>
      <c r="J592" s="5"/>
      <c r="K592" s="5"/>
      <c r="L592" s="5"/>
      <c r="M592" s="5"/>
    </row>
    <row r="593" spans="5:13" x14ac:dyDescent="0.25">
      <c r="E593" s="5"/>
      <c r="F593" s="5"/>
      <c r="G593" s="5"/>
      <c r="H593" s="5"/>
      <c r="I593" s="5"/>
      <c r="J593" s="5"/>
      <c r="K593" s="5"/>
      <c r="L593" s="5"/>
      <c r="M593" s="5"/>
    </row>
    <row r="594" spans="5:13" x14ac:dyDescent="0.25">
      <c r="E594" s="5"/>
      <c r="F594" s="5"/>
      <c r="G594" s="5"/>
      <c r="H594" s="5"/>
      <c r="I594" s="5"/>
      <c r="J594" s="5"/>
      <c r="K594" s="5"/>
      <c r="L594" s="5"/>
      <c r="M594" s="5"/>
    </row>
    <row r="595" spans="5:13" x14ac:dyDescent="0.25">
      <c r="E595" s="5"/>
      <c r="F595" s="5"/>
      <c r="G595" s="5"/>
      <c r="H595" s="5"/>
      <c r="I595" s="5"/>
      <c r="J595" s="5"/>
      <c r="K595" s="5"/>
      <c r="L595" s="5"/>
      <c r="M595" s="5"/>
    </row>
    <row r="596" spans="5:13" x14ac:dyDescent="0.25">
      <c r="E596" s="5"/>
      <c r="F596" s="5"/>
      <c r="G596" s="5"/>
      <c r="H596" s="5"/>
      <c r="I596" s="5"/>
      <c r="J596" s="5"/>
      <c r="K596" s="5"/>
      <c r="L596" s="5"/>
      <c r="M596" s="5"/>
    </row>
    <row r="597" spans="5:13" x14ac:dyDescent="0.25">
      <c r="E597" s="5"/>
      <c r="F597" s="5"/>
      <c r="G597" s="5"/>
      <c r="H597" s="5"/>
      <c r="I597" s="5"/>
      <c r="J597" s="5"/>
      <c r="K597" s="5"/>
      <c r="L597" s="5"/>
      <c r="M597" s="5"/>
    </row>
    <row r="598" spans="5:13" x14ac:dyDescent="0.25">
      <c r="E598" s="5"/>
      <c r="F598" s="5"/>
      <c r="G598" s="5"/>
      <c r="H598" s="5"/>
      <c r="I598" s="5"/>
      <c r="J598" s="5"/>
      <c r="K598" s="5"/>
      <c r="L598" s="5"/>
      <c r="M598" s="5"/>
    </row>
    <row r="599" spans="5:13" x14ac:dyDescent="0.25">
      <c r="E599" s="5"/>
      <c r="F599" s="5"/>
      <c r="G599" s="5"/>
      <c r="H599" s="5"/>
      <c r="I599" s="5"/>
      <c r="J599" s="5"/>
      <c r="K599" s="5"/>
      <c r="L599" s="5"/>
      <c r="M599" s="5"/>
    </row>
    <row r="600" spans="5:13" x14ac:dyDescent="0.25">
      <c r="E600" s="5"/>
      <c r="F600" s="5"/>
      <c r="G600" s="5"/>
      <c r="H600" s="5"/>
      <c r="I600" s="5"/>
      <c r="J600" s="5"/>
      <c r="K600" s="5"/>
      <c r="L600" s="5"/>
      <c r="M600" s="5"/>
    </row>
    <row r="601" spans="5:13" x14ac:dyDescent="0.25">
      <c r="E601" s="5"/>
      <c r="F601" s="5"/>
      <c r="G601" s="5"/>
      <c r="H601" s="5"/>
      <c r="I601" s="5"/>
      <c r="J601" s="5"/>
      <c r="K601" s="5"/>
      <c r="L601" s="5"/>
      <c r="M601" s="5"/>
    </row>
    <row r="602" spans="5:13" x14ac:dyDescent="0.25">
      <c r="E602" s="5"/>
      <c r="F602" s="5"/>
      <c r="G602" s="5"/>
      <c r="H602" s="5"/>
      <c r="I602" s="5"/>
      <c r="J602" s="5"/>
      <c r="K602" s="5"/>
      <c r="L602" s="5"/>
      <c r="M602" s="5"/>
    </row>
    <row r="603" spans="5:13" x14ac:dyDescent="0.25">
      <c r="E603" s="5"/>
      <c r="F603" s="5"/>
      <c r="G603" s="5"/>
      <c r="H603" s="5"/>
      <c r="I603" s="5"/>
      <c r="J603" s="5"/>
      <c r="K603" s="5"/>
      <c r="L603" s="5"/>
      <c r="M603" s="5"/>
    </row>
    <row r="604" spans="5:13" x14ac:dyDescent="0.25">
      <c r="E604" s="5"/>
      <c r="F604" s="5"/>
      <c r="G604" s="5"/>
      <c r="H604" s="5"/>
      <c r="I604" s="5"/>
      <c r="J604" s="5"/>
      <c r="K604" s="5"/>
      <c r="L604" s="5"/>
      <c r="M604" s="5"/>
    </row>
    <row r="605" spans="5:13" x14ac:dyDescent="0.25">
      <c r="E605" s="5"/>
      <c r="F605" s="5"/>
      <c r="G605" s="5"/>
      <c r="H605" s="5"/>
      <c r="I605" s="5"/>
      <c r="J605" s="5"/>
      <c r="K605" s="5"/>
      <c r="L605" s="5"/>
      <c r="M605" s="5"/>
    </row>
    <row r="606" spans="5:13" x14ac:dyDescent="0.25">
      <c r="E606" s="5"/>
      <c r="F606" s="5"/>
      <c r="G606" s="5"/>
      <c r="H606" s="5"/>
      <c r="I606" s="5"/>
      <c r="J606" s="5"/>
      <c r="K606" s="5"/>
      <c r="L606" s="5"/>
      <c r="M606" s="5"/>
    </row>
    <row r="607" spans="5:13" x14ac:dyDescent="0.25">
      <c r="E607" s="5"/>
      <c r="F607" s="5"/>
      <c r="G607" s="5"/>
      <c r="H607" s="5"/>
      <c r="I607" s="5"/>
      <c r="J607" s="5"/>
      <c r="K607" s="5"/>
      <c r="L607" s="5"/>
      <c r="M607" s="5"/>
    </row>
    <row r="608" spans="5:13" x14ac:dyDescent="0.25">
      <c r="E608" s="5"/>
      <c r="F608" s="5"/>
      <c r="G608" s="5"/>
      <c r="H608" s="5"/>
      <c r="I608" s="5"/>
      <c r="J608" s="5"/>
      <c r="K608" s="5"/>
      <c r="L608" s="5"/>
      <c r="M608" s="5"/>
    </row>
    <row r="609" spans="5:13" x14ac:dyDescent="0.25">
      <c r="E609" s="5"/>
      <c r="F609" s="5"/>
      <c r="G609" s="5"/>
      <c r="H609" s="5"/>
      <c r="I609" s="5"/>
      <c r="J609" s="5"/>
      <c r="K609" s="5"/>
      <c r="L609" s="5"/>
      <c r="M609" s="5"/>
    </row>
    <row r="610" spans="5:13" x14ac:dyDescent="0.25">
      <c r="E610" s="5"/>
      <c r="F610" s="5"/>
      <c r="G610" s="5"/>
      <c r="H610" s="5"/>
      <c r="I610" s="5"/>
      <c r="J610" s="5"/>
      <c r="K610" s="5"/>
      <c r="L610" s="5"/>
      <c r="M610" s="5"/>
    </row>
    <row r="611" spans="5:13" x14ac:dyDescent="0.25">
      <c r="E611" s="5"/>
      <c r="F611" s="5"/>
      <c r="G611" s="5"/>
      <c r="H611" s="5"/>
      <c r="I611" s="5"/>
      <c r="J611" s="5"/>
      <c r="K611" s="5"/>
      <c r="L611" s="5"/>
      <c r="M611" s="5"/>
    </row>
    <row r="612" spans="5:13" x14ac:dyDescent="0.25">
      <c r="E612" s="5"/>
      <c r="F612" s="5"/>
      <c r="G612" s="5"/>
      <c r="H612" s="5"/>
      <c r="I612" s="5"/>
      <c r="J612" s="5"/>
      <c r="K612" s="5"/>
      <c r="L612" s="5"/>
      <c r="M612" s="5"/>
    </row>
    <row r="613" spans="5:13" x14ac:dyDescent="0.25">
      <c r="E613" s="5"/>
      <c r="F613" s="5"/>
      <c r="G613" s="5"/>
      <c r="H613" s="5"/>
      <c r="I613" s="5"/>
      <c r="J613" s="5"/>
      <c r="K613" s="5"/>
      <c r="L613" s="5"/>
      <c r="M613" s="5"/>
    </row>
    <row r="614" spans="5:13" x14ac:dyDescent="0.25">
      <c r="E614" s="5"/>
      <c r="F614" s="5"/>
      <c r="G614" s="5"/>
      <c r="H614" s="5"/>
      <c r="I614" s="5"/>
      <c r="J614" s="5"/>
      <c r="K614" s="5"/>
      <c r="L614" s="5"/>
      <c r="M614" s="5"/>
    </row>
    <row r="615" spans="5:13" x14ac:dyDescent="0.25">
      <c r="E615" s="5"/>
      <c r="F615" s="5"/>
      <c r="G615" s="5"/>
      <c r="H615" s="5"/>
      <c r="I615" s="5"/>
      <c r="J615" s="5"/>
      <c r="K615" s="5"/>
      <c r="L615" s="5"/>
      <c r="M615" s="5"/>
    </row>
    <row r="616" spans="5:13" x14ac:dyDescent="0.25">
      <c r="E616" s="5"/>
      <c r="F616" s="5"/>
      <c r="G616" s="5"/>
      <c r="H616" s="5"/>
      <c r="I616" s="5"/>
      <c r="J616" s="5"/>
      <c r="K616" s="5"/>
      <c r="L616" s="5"/>
      <c r="M616" s="5"/>
    </row>
    <row r="617" spans="5:13" x14ac:dyDescent="0.25">
      <c r="E617" s="5"/>
      <c r="F617" s="5"/>
      <c r="G617" s="5"/>
      <c r="H617" s="5"/>
      <c r="I617" s="5"/>
      <c r="J617" s="5"/>
      <c r="K617" s="5"/>
      <c r="L617" s="5"/>
      <c r="M617" s="5"/>
    </row>
    <row r="618" spans="5:13" x14ac:dyDescent="0.25">
      <c r="E618" s="5"/>
      <c r="F618" s="5"/>
      <c r="G618" s="5"/>
      <c r="H618" s="5"/>
      <c r="I618" s="5"/>
      <c r="J618" s="5"/>
      <c r="K618" s="5"/>
      <c r="L618" s="5"/>
      <c r="M618" s="5"/>
    </row>
    <row r="619" spans="5:13" x14ac:dyDescent="0.25">
      <c r="E619" s="5"/>
      <c r="F619" s="5"/>
      <c r="G619" s="5"/>
      <c r="H619" s="5"/>
      <c r="I619" s="5"/>
      <c r="J619" s="5"/>
      <c r="K619" s="5"/>
      <c r="L619" s="5"/>
      <c r="M619" s="5"/>
    </row>
    <row r="620" spans="5:13" x14ac:dyDescent="0.25">
      <c r="E620" s="5"/>
      <c r="F620" s="5"/>
      <c r="G620" s="5"/>
      <c r="H620" s="5"/>
      <c r="I620" s="5"/>
      <c r="J620" s="5"/>
      <c r="K620" s="5"/>
      <c r="L620" s="5"/>
      <c r="M620" s="5"/>
    </row>
    <row r="621" spans="5:13" x14ac:dyDescent="0.25">
      <c r="E621" s="5"/>
      <c r="F621" s="5"/>
      <c r="G621" s="5"/>
      <c r="H621" s="5"/>
      <c r="I621" s="5"/>
      <c r="J621" s="5"/>
      <c r="K621" s="5"/>
      <c r="L621" s="5"/>
      <c r="M621" s="5"/>
    </row>
    <row r="622" spans="5:13" x14ac:dyDescent="0.25">
      <c r="E622" s="5"/>
      <c r="F622" s="5"/>
      <c r="G622" s="5"/>
      <c r="H622" s="5"/>
      <c r="I622" s="5"/>
      <c r="J622" s="5"/>
      <c r="K622" s="5"/>
      <c r="L622" s="5"/>
      <c r="M622" s="5"/>
    </row>
    <row r="623" spans="5:13" x14ac:dyDescent="0.25">
      <c r="E623" s="5"/>
      <c r="F623" s="5"/>
      <c r="G623" s="5"/>
      <c r="H623" s="5"/>
      <c r="I623" s="5"/>
      <c r="J623" s="5"/>
      <c r="K623" s="5"/>
      <c r="L623" s="5"/>
      <c r="M623" s="5"/>
    </row>
    <row r="624" spans="5:13" x14ac:dyDescent="0.25">
      <c r="E624" s="5"/>
      <c r="F624" s="5"/>
      <c r="G624" s="5"/>
      <c r="H624" s="5"/>
      <c r="I624" s="5"/>
      <c r="J624" s="5"/>
      <c r="K624" s="5"/>
      <c r="L624" s="5"/>
      <c r="M624" s="5"/>
    </row>
    <row r="625" spans="5:13" x14ac:dyDescent="0.25">
      <c r="E625" s="5"/>
      <c r="F625" s="5"/>
      <c r="G625" s="5"/>
      <c r="H625" s="5"/>
      <c r="I625" s="5"/>
      <c r="J625" s="5"/>
      <c r="K625" s="5"/>
      <c r="L625" s="5"/>
      <c r="M625" s="5"/>
    </row>
    <row r="626" spans="5:13" x14ac:dyDescent="0.25">
      <c r="E626" s="5"/>
      <c r="F626" s="5"/>
      <c r="G626" s="5"/>
      <c r="H626" s="5"/>
      <c r="I626" s="5"/>
      <c r="J626" s="5"/>
      <c r="K626" s="5"/>
      <c r="L626" s="5"/>
      <c r="M626" s="5"/>
    </row>
    <row r="627" spans="5:13" x14ac:dyDescent="0.25">
      <c r="E627" s="5"/>
      <c r="F627" s="5"/>
      <c r="G627" s="5"/>
      <c r="H627" s="5"/>
      <c r="I627" s="5"/>
      <c r="J627" s="5"/>
      <c r="K627" s="5"/>
      <c r="L627" s="5"/>
      <c r="M627" s="5"/>
    </row>
    <row r="628" spans="5:13" x14ac:dyDescent="0.25">
      <c r="E628" s="5"/>
      <c r="F628" s="5"/>
      <c r="G628" s="5"/>
      <c r="H628" s="5"/>
      <c r="I628" s="5"/>
      <c r="J628" s="5"/>
      <c r="K628" s="5"/>
      <c r="L628" s="5"/>
      <c r="M628" s="5"/>
    </row>
    <row r="629" spans="5:13" x14ac:dyDescent="0.25">
      <c r="E629" s="5"/>
      <c r="F629" s="5"/>
      <c r="G629" s="5"/>
      <c r="H629" s="5"/>
      <c r="I629" s="5"/>
      <c r="J629" s="5"/>
      <c r="K629" s="5"/>
      <c r="L629" s="5"/>
      <c r="M629" s="5"/>
    </row>
    <row r="630" spans="5:13" x14ac:dyDescent="0.25">
      <c r="E630" s="5"/>
      <c r="F630" s="5"/>
      <c r="G630" s="5"/>
      <c r="H630" s="5"/>
      <c r="I630" s="5"/>
      <c r="J630" s="5"/>
      <c r="K630" s="5"/>
      <c r="L630" s="5"/>
      <c r="M630" s="5"/>
    </row>
    <row r="631" spans="5:13" x14ac:dyDescent="0.25">
      <c r="E631" s="5"/>
      <c r="F631" s="5"/>
      <c r="G631" s="5"/>
      <c r="H631" s="5"/>
      <c r="I631" s="5"/>
      <c r="J631" s="5"/>
      <c r="K631" s="5"/>
      <c r="L631" s="5"/>
      <c r="M631" s="5"/>
    </row>
    <row r="632" spans="5:13" x14ac:dyDescent="0.25">
      <c r="E632" s="5"/>
      <c r="F632" s="5"/>
      <c r="G632" s="5"/>
      <c r="H632" s="5"/>
      <c r="I632" s="5"/>
      <c r="J632" s="5"/>
      <c r="K632" s="5"/>
      <c r="L632" s="5"/>
      <c r="M632" s="5"/>
    </row>
    <row r="633" spans="5:13" x14ac:dyDescent="0.25">
      <c r="E633" s="5"/>
      <c r="F633" s="5"/>
      <c r="G633" s="5"/>
      <c r="H633" s="5"/>
      <c r="I633" s="5"/>
      <c r="J633" s="5"/>
      <c r="K633" s="5"/>
      <c r="L633" s="5"/>
      <c r="M633" s="5"/>
    </row>
    <row r="634" spans="5:13" x14ac:dyDescent="0.25">
      <c r="E634" s="5"/>
      <c r="F634" s="5"/>
      <c r="G634" s="5"/>
      <c r="H634" s="5"/>
      <c r="I634" s="5"/>
      <c r="J634" s="5"/>
      <c r="K634" s="5"/>
      <c r="L634" s="5"/>
      <c r="M634" s="5"/>
    </row>
    <row r="635" spans="5:13" x14ac:dyDescent="0.25">
      <c r="E635" s="5"/>
      <c r="F635" s="5"/>
      <c r="G635" s="5"/>
      <c r="H635" s="5"/>
      <c r="I635" s="5"/>
      <c r="J635" s="5"/>
      <c r="K635" s="5"/>
      <c r="L635" s="5"/>
      <c r="M635" s="5"/>
    </row>
    <row r="636" spans="5:13" x14ac:dyDescent="0.25">
      <c r="E636" s="5"/>
      <c r="F636" s="5"/>
      <c r="G636" s="5"/>
      <c r="H636" s="5"/>
      <c r="I636" s="5"/>
      <c r="J636" s="5"/>
      <c r="K636" s="5"/>
      <c r="L636" s="5"/>
      <c r="M636" s="5"/>
    </row>
    <row r="637" spans="5:13" x14ac:dyDescent="0.25">
      <c r="E637" s="5"/>
      <c r="F637" s="5"/>
      <c r="G637" s="5"/>
      <c r="H637" s="5"/>
      <c r="I637" s="5"/>
      <c r="J637" s="5"/>
      <c r="K637" s="5"/>
      <c r="L637" s="5"/>
      <c r="M637" s="5"/>
    </row>
    <row r="638" spans="5:13" x14ac:dyDescent="0.25">
      <c r="E638" s="5"/>
      <c r="F638" s="5"/>
      <c r="G638" s="5"/>
      <c r="H638" s="5"/>
      <c r="I638" s="5"/>
      <c r="J638" s="5"/>
      <c r="K638" s="5"/>
      <c r="L638" s="5"/>
      <c r="M638" s="5"/>
    </row>
    <row r="639" spans="5:13" x14ac:dyDescent="0.25">
      <c r="E639" s="5"/>
      <c r="F639" s="5"/>
      <c r="G639" s="5"/>
      <c r="H639" s="5"/>
      <c r="I639" s="5"/>
      <c r="J639" s="5"/>
      <c r="K639" s="5"/>
      <c r="L639" s="5"/>
      <c r="M639" s="5"/>
    </row>
    <row r="640" spans="5:13" x14ac:dyDescent="0.25">
      <c r="E640" s="5"/>
      <c r="F640" s="5"/>
      <c r="G640" s="5"/>
      <c r="H640" s="5"/>
      <c r="I640" s="5"/>
      <c r="J640" s="5"/>
      <c r="K640" s="5"/>
      <c r="L640" s="5"/>
      <c r="M640" s="5"/>
    </row>
    <row r="641" spans="5:13" x14ac:dyDescent="0.25">
      <c r="E641" s="5"/>
      <c r="F641" s="5"/>
      <c r="G641" s="5"/>
      <c r="H641" s="5"/>
      <c r="I641" s="5"/>
      <c r="J641" s="5"/>
      <c r="K641" s="5"/>
      <c r="L641" s="5"/>
      <c r="M641" s="5"/>
    </row>
    <row r="642" spans="5:13" x14ac:dyDescent="0.25">
      <c r="E642" s="5"/>
      <c r="F642" s="5"/>
      <c r="G642" s="5"/>
      <c r="H642" s="5"/>
      <c r="I642" s="5"/>
      <c r="J642" s="5"/>
      <c r="K642" s="5"/>
      <c r="L642" s="5"/>
      <c r="M642" s="5"/>
    </row>
    <row r="643" spans="5:13" x14ac:dyDescent="0.25">
      <c r="E643" s="5"/>
      <c r="F643" s="5"/>
      <c r="G643" s="5"/>
      <c r="H643" s="5"/>
      <c r="I643" s="5"/>
      <c r="J643" s="5"/>
      <c r="K643" s="5"/>
      <c r="L643" s="5"/>
      <c r="M643" s="5"/>
    </row>
    <row r="644" spans="5:13" x14ac:dyDescent="0.25">
      <c r="E644" s="5"/>
      <c r="F644" s="5"/>
      <c r="G644" s="5"/>
      <c r="H644" s="5"/>
      <c r="I644" s="5"/>
      <c r="J644" s="5"/>
      <c r="K644" s="5"/>
      <c r="L644" s="5"/>
      <c r="M644" s="5"/>
    </row>
    <row r="645" spans="5:13" x14ac:dyDescent="0.25">
      <c r="E645" s="5"/>
      <c r="F645" s="5"/>
      <c r="G645" s="5"/>
      <c r="H645" s="5"/>
      <c r="I645" s="5"/>
      <c r="J645" s="5"/>
      <c r="K645" s="5"/>
      <c r="L645" s="5"/>
      <c r="M645" s="5"/>
    </row>
    <row r="646" spans="5:13" x14ac:dyDescent="0.25">
      <c r="E646" s="5"/>
      <c r="F646" s="5"/>
      <c r="G646" s="5"/>
      <c r="H646" s="5"/>
      <c r="I646" s="5"/>
      <c r="J646" s="5"/>
      <c r="K646" s="5"/>
      <c r="L646" s="5"/>
      <c r="M646" s="5"/>
    </row>
    <row r="647" spans="5:13" x14ac:dyDescent="0.25">
      <c r="E647" s="5"/>
      <c r="F647" s="5"/>
      <c r="G647" s="5"/>
      <c r="H647" s="5"/>
      <c r="I647" s="5"/>
      <c r="J647" s="5"/>
      <c r="K647" s="5"/>
      <c r="L647" s="5"/>
      <c r="M647" s="5"/>
    </row>
    <row r="648" spans="5:13" x14ac:dyDescent="0.25">
      <c r="E648" s="5"/>
      <c r="F648" s="5"/>
      <c r="G648" s="5"/>
      <c r="H648" s="5"/>
      <c r="I648" s="5"/>
      <c r="J648" s="5"/>
      <c r="K648" s="5"/>
      <c r="L648" s="5"/>
      <c r="M648" s="5"/>
    </row>
    <row r="649" spans="5:13" x14ac:dyDescent="0.25">
      <c r="E649" s="5"/>
      <c r="F649" s="5"/>
      <c r="G649" s="5"/>
      <c r="H649" s="5"/>
      <c r="I649" s="5"/>
      <c r="J649" s="5"/>
      <c r="K649" s="5"/>
      <c r="L649" s="5"/>
      <c r="M649" s="5"/>
    </row>
    <row r="650" spans="5:13" x14ac:dyDescent="0.25">
      <c r="E650" s="5"/>
      <c r="F650" s="5"/>
      <c r="G650" s="5"/>
      <c r="H650" s="5"/>
      <c r="I650" s="5"/>
      <c r="J650" s="5"/>
      <c r="K650" s="5"/>
      <c r="L650" s="5"/>
      <c r="M650" s="5"/>
    </row>
    <row r="651" spans="5:13" x14ac:dyDescent="0.25">
      <c r="E651" s="5"/>
      <c r="F651" s="5"/>
      <c r="G651" s="5"/>
      <c r="H651" s="5"/>
      <c r="I651" s="5"/>
      <c r="J651" s="5"/>
      <c r="K651" s="5"/>
      <c r="L651" s="5"/>
      <c r="M651" s="5"/>
    </row>
    <row r="652" spans="5:13" x14ac:dyDescent="0.25">
      <c r="E652" s="5"/>
      <c r="F652" s="5"/>
      <c r="G652" s="5"/>
      <c r="H652" s="5"/>
      <c r="I652" s="5"/>
      <c r="J652" s="5"/>
      <c r="K652" s="5"/>
      <c r="L652" s="5"/>
      <c r="M652" s="5"/>
    </row>
    <row r="653" spans="5:13" x14ac:dyDescent="0.25">
      <c r="E653" s="5"/>
      <c r="F653" s="5"/>
      <c r="G653" s="5"/>
      <c r="H653" s="5"/>
      <c r="I653" s="5"/>
      <c r="J653" s="5"/>
      <c r="K653" s="5"/>
      <c r="L653" s="5"/>
      <c r="M653" s="5"/>
    </row>
    <row r="654" spans="5:13" x14ac:dyDescent="0.25">
      <c r="E654" s="5"/>
      <c r="F654" s="5"/>
      <c r="G654" s="5"/>
      <c r="H654" s="5"/>
      <c r="I654" s="5"/>
      <c r="J654" s="5"/>
      <c r="K654" s="5"/>
      <c r="L654" s="5"/>
      <c r="M654" s="5"/>
    </row>
    <row r="655" spans="5:13" x14ac:dyDescent="0.25">
      <c r="E655" s="5"/>
      <c r="F655" s="5"/>
      <c r="G655" s="5"/>
      <c r="H655" s="5"/>
      <c r="I655" s="5"/>
      <c r="J655" s="5"/>
      <c r="K655" s="5"/>
      <c r="L655" s="5"/>
      <c r="M655" s="5"/>
    </row>
    <row r="656" spans="5:13" x14ac:dyDescent="0.25">
      <c r="E656" s="5"/>
      <c r="F656" s="5"/>
      <c r="G656" s="5"/>
      <c r="H656" s="5"/>
      <c r="I656" s="5"/>
      <c r="J656" s="5"/>
      <c r="K656" s="5"/>
      <c r="L656" s="5"/>
      <c r="M656" s="5"/>
    </row>
    <row r="657" spans="5:13" x14ac:dyDescent="0.25">
      <c r="E657" s="5"/>
      <c r="F657" s="5"/>
      <c r="G657" s="5"/>
      <c r="H657" s="5"/>
      <c r="I657" s="5"/>
      <c r="J657" s="5"/>
      <c r="K657" s="5"/>
      <c r="L657" s="5"/>
      <c r="M657" s="5"/>
    </row>
    <row r="658" spans="5:13" x14ac:dyDescent="0.25">
      <c r="E658" s="5"/>
      <c r="F658" s="5"/>
      <c r="G658" s="5"/>
      <c r="H658" s="5"/>
      <c r="I658" s="5"/>
      <c r="J658" s="5"/>
      <c r="K658" s="5"/>
      <c r="L658" s="5"/>
      <c r="M658" s="5"/>
    </row>
    <row r="659" spans="5:13" x14ac:dyDescent="0.25">
      <c r="E659" s="5"/>
      <c r="F659" s="5"/>
      <c r="G659" s="5"/>
      <c r="H659" s="5"/>
      <c r="I659" s="5"/>
      <c r="J659" s="5"/>
      <c r="K659" s="5"/>
      <c r="L659" s="5"/>
      <c r="M659" s="5"/>
    </row>
    <row r="660" spans="5:13" x14ac:dyDescent="0.25">
      <c r="E660" s="5"/>
      <c r="F660" s="5"/>
      <c r="G660" s="5"/>
      <c r="H660" s="5"/>
      <c r="I660" s="5"/>
      <c r="J660" s="5"/>
      <c r="K660" s="5"/>
      <c r="L660" s="5"/>
      <c r="M660" s="5"/>
    </row>
    <row r="661" spans="5:13" x14ac:dyDescent="0.25">
      <c r="E661" s="5"/>
      <c r="F661" s="5"/>
      <c r="G661" s="5"/>
      <c r="H661" s="5"/>
      <c r="I661" s="5"/>
      <c r="J661" s="5"/>
      <c r="K661" s="5"/>
      <c r="L661" s="5"/>
      <c r="M661" s="5"/>
    </row>
    <row r="662" spans="5:13" x14ac:dyDescent="0.25">
      <c r="E662" s="5"/>
      <c r="F662" s="5"/>
      <c r="G662" s="5"/>
      <c r="H662" s="5"/>
      <c r="I662" s="5"/>
      <c r="J662" s="5"/>
      <c r="K662" s="5"/>
      <c r="L662" s="5"/>
      <c r="M662" s="5"/>
    </row>
    <row r="663" spans="5:13" x14ac:dyDescent="0.25">
      <c r="E663" s="5"/>
      <c r="F663" s="5"/>
      <c r="G663" s="5"/>
      <c r="H663" s="5"/>
      <c r="I663" s="5"/>
      <c r="J663" s="5"/>
      <c r="K663" s="5"/>
      <c r="L663" s="5"/>
      <c r="M663" s="5"/>
    </row>
    <row r="664" spans="5:13" x14ac:dyDescent="0.25">
      <c r="E664" s="5"/>
      <c r="F664" s="5"/>
      <c r="G664" s="5"/>
      <c r="H664" s="5"/>
      <c r="I664" s="5"/>
      <c r="J664" s="5"/>
      <c r="K664" s="5"/>
      <c r="L664" s="5"/>
      <c r="M664" s="5"/>
    </row>
    <row r="665" spans="5:13" x14ac:dyDescent="0.25">
      <c r="E665" s="5"/>
      <c r="F665" s="5"/>
      <c r="G665" s="5"/>
      <c r="H665" s="5"/>
      <c r="I665" s="5"/>
      <c r="J665" s="5"/>
      <c r="K665" s="5"/>
      <c r="L665" s="5"/>
      <c r="M665" s="5"/>
    </row>
    <row r="666" spans="5:13" x14ac:dyDescent="0.25">
      <c r="E666" s="5"/>
      <c r="F666" s="5"/>
      <c r="G666" s="5"/>
      <c r="H666" s="5"/>
      <c r="I666" s="5"/>
      <c r="J666" s="5"/>
      <c r="K666" s="5"/>
      <c r="L666" s="5"/>
      <c r="M666" s="5"/>
    </row>
    <row r="667" spans="5:13" x14ac:dyDescent="0.25">
      <c r="E667" s="5"/>
      <c r="F667" s="5"/>
      <c r="G667" s="5"/>
      <c r="H667" s="5"/>
      <c r="I667" s="5"/>
      <c r="J667" s="5"/>
      <c r="K667" s="5"/>
      <c r="L667" s="5"/>
      <c r="M667" s="5"/>
    </row>
    <row r="668" spans="5:13" x14ac:dyDescent="0.25">
      <c r="E668" s="5"/>
      <c r="F668" s="5"/>
      <c r="G668" s="5"/>
      <c r="H668" s="5"/>
      <c r="I668" s="5"/>
      <c r="J668" s="5"/>
      <c r="K668" s="5"/>
      <c r="L668" s="5"/>
      <c r="M668" s="5"/>
    </row>
    <row r="669" spans="5:13" x14ac:dyDescent="0.25">
      <c r="E669" s="5"/>
      <c r="F669" s="5"/>
      <c r="G669" s="5"/>
      <c r="H669" s="5"/>
      <c r="I669" s="5"/>
      <c r="J669" s="5"/>
      <c r="K669" s="5"/>
      <c r="L669" s="5"/>
      <c r="M669" s="5"/>
    </row>
    <row r="670" spans="5:13" x14ac:dyDescent="0.25">
      <c r="E670" s="5"/>
      <c r="F670" s="5"/>
      <c r="G670" s="5"/>
      <c r="H670" s="5"/>
      <c r="I670" s="5"/>
      <c r="J670" s="5"/>
      <c r="K670" s="5"/>
      <c r="L670" s="5"/>
      <c r="M670" s="5"/>
    </row>
    <row r="671" spans="5:13" x14ac:dyDescent="0.25">
      <c r="E671" s="5"/>
      <c r="F671" s="5"/>
      <c r="G671" s="5"/>
      <c r="H671" s="5"/>
      <c r="I671" s="5"/>
      <c r="J671" s="5"/>
      <c r="K671" s="5"/>
      <c r="L671" s="5"/>
      <c r="M671" s="5"/>
    </row>
    <row r="672" spans="5:13" x14ac:dyDescent="0.25">
      <c r="E672" s="5"/>
      <c r="F672" s="5"/>
      <c r="G672" s="5"/>
      <c r="H672" s="5"/>
      <c r="I672" s="5"/>
      <c r="J672" s="5"/>
      <c r="K672" s="5"/>
      <c r="L672" s="5"/>
      <c r="M672" s="5"/>
    </row>
    <row r="673" spans="5:13" x14ac:dyDescent="0.25">
      <c r="E673" s="5"/>
      <c r="F673" s="5"/>
      <c r="G673" s="5"/>
      <c r="H673" s="5"/>
      <c r="I673" s="5"/>
      <c r="J673" s="5"/>
      <c r="K673" s="5"/>
      <c r="L673" s="5"/>
      <c r="M673" s="5"/>
    </row>
    <row r="674" spans="5:13" x14ac:dyDescent="0.25">
      <c r="E674" s="5"/>
      <c r="F674" s="5"/>
      <c r="G674" s="5"/>
      <c r="H674" s="5"/>
      <c r="I674" s="5"/>
      <c r="J674" s="5"/>
      <c r="K674" s="5"/>
      <c r="L674" s="5"/>
      <c r="M674" s="5"/>
    </row>
    <row r="675" spans="5:13" x14ac:dyDescent="0.25">
      <c r="E675" s="5"/>
      <c r="F675" s="5"/>
      <c r="G675" s="5"/>
      <c r="H675" s="5"/>
      <c r="I675" s="5"/>
      <c r="J675" s="5"/>
      <c r="K675" s="5"/>
      <c r="L675" s="5"/>
      <c r="M675" s="5"/>
    </row>
    <row r="676" spans="5:13" x14ac:dyDescent="0.25">
      <c r="E676" s="5"/>
      <c r="F676" s="5"/>
      <c r="G676" s="5"/>
      <c r="H676" s="5"/>
      <c r="I676" s="5"/>
      <c r="J676" s="5"/>
      <c r="K676" s="5"/>
      <c r="L676" s="5"/>
      <c r="M676" s="5"/>
    </row>
    <row r="677" spans="5:13" x14ac:dyDescent="0.25">
      <c r="E677" s="5"/>
      <c r="F677" s="5"/>
      <c r="G677" s="5"/>
      <c r="H677" s="5"/>
      <c r="I677" s="5"/>
      <c r="J677" s="5"/>
      <c r="K677" s="5"/>
      <c r="L677" s="5"/>
      <c r="M677" s="5"/>
    </row>
    <row r="678" spans="5:13" x14ac:dyDescent="0.25">
      <c r="E678" s="5"/>
      <c r="F678" s="5"/>
      <c r="G678" s="5"/>
      <c r="H678" s="5"/>
      <c r="I678" s="5"/>
      <c r="J678" s="5"/>
      <c r="K678" s="5"/>
      <c r="L678" s="5"/>
      <c r="M678" s="5"/>
    </row>
    <row r="679" spans="5:13" x14ac:dyDescent="0.25">
      <c r="E679" s="5"/>
      <c r="F679" s="5"/>
      <c r="G679" s="5"/>
      <c r="H679" s="5"/>
      <c r="I679" s="5"/>
      <c r="J679" s="5"/>
      <c r="K679" s="5"/>
      <c r="L679" s="5"/>
      <c r="M679" s="5"/>
    </row>
    <row r="680" spans="5:13" x14ac:dyDescent="0.25">
      <c r="E680" s="5"/>
      <c r="F680" s="5"/>
      <c r="G680" s="5"/>
      <c r="H680" s="5"/>
      <c r="I680" s="5"/>
      <c r="J680" s="5"/>
      <c r="K680" s="5"/>
      <c r="L680" s="5"/>
      <c r="M680" s="5"/>
    </row>
    <row r="681" spans="5:13" x14ac:dyDescent="0.25">
      <c r="E681" s="5"/>
      <c r="F681" s="5"/>
      <c r="G681" s="5"/>
      <c r="H681" s="5"/>
      <c r="I681" s="5"/>
      <c r="J681" s="5"/>
      <c r="K681" s="5"/>
      <c r="L681" s="5"/>
      <c r="M681" s="5"/>
    </row>
    <row r="682" spans="5:13" x14ac:dyDescent="0.25">
      <c r="E682" s="5"/>
      <c r="F682" s="5"/>
      <c r="G682" s="5"/>
      <c r="H682" s="5"/>
      <c r="I682" s="5"/>
      <c r="J682" s="5"/>
      <c r="K682" s="5"/>
      <c r="L682" s="5"/>
      <c r="M682" s="5"/>
    </row>
    <row r="683" spans="5:13" x14ac:dyDescent="0.25">
      <c r="E683" s="5"/>
      <c r="F683" s="5"/>
      <c r="G683" s="5"/>
      <c r="H683" s="5"/>
      <c r="I683" s="5"/>
      <c r="J683" s="5"/>
      <c r="K683" s="5"/>
      <c r="L683" s="5"/>
      <c r="M683" s="5"/>
    </row>
    <row r="684" spans="5:13" x14ac:dyDescent="0.25">
      <c r="E684" s="5"/>
      <c r="F684" s="5"/>
      <c r="G684" s="5"/>
      <c r="H684" s="5"/>
      <c r="I684" s="5"/>
      <c r="J684" s="5"/>
      <c r="K684" s="5"/>
      <c r="L684" s="5"/>
      <c r="M684" s="5"/>
    </row>
    <row r="685" spans="5:13" x14ac:dyDescent="0.25">
      <c r="E685" s="5"/>
      <c r="F685" s="5"/>
      <c r="G685" s="5"/>
      <c r="H685" s="5"/>
      <c r="I685" s="5"/>
      <c r="J685" s="5"/>
      <c r="K685" s="5"/>
      <c r="L685" s="5"/>
      <c r="M685" s="5"/>
    </row>
    <row r="686" spans="5:13" x14ac:dyDescent="0.25">
      <c r="E686" s="5"/>
      <c r="F686" s="5"/>
      <c r="G686" s="5"/>
      <c r="H686" s="5"/>
      <c r="I686" s="5"/>
      <c r="J686" s="5"/>
      <c r="K686" s="5"/>
      <c r="L686" s="5"/>
      <c r="M686" s="5"/>
    </row>
    <row r="687" spans="5:13" x14ac:dyDescent="0.25">
      <c r="E687" s="5"/>
      <c r="F687" s="5"/>
      <c r="G687" s="5"/>
      <c r="H687" s="5"/>
      <c r="I687" s="5"/>
      <c r="J687" s="5"/>
      <c r="K687" s="5"/>
      <c r="L687" s="5"/>
      <c r="M687" s="5"/>
    </row>
    <row r="688" spans="5:13" x14ac:dyDescent="0.25">
      <c r="E688" s="5"/>
      <c r="F688" s="5"/>
      <c r="G688" s="5"/>
      <c r="H688" s="5"/>
      <c r="I688" s="5"/>
      <c r="J688" s="5"/>
      <c r="K688" s="5"/>
      <c r="L688" s="5"/>
      <c r="M688" s="5"/>
    </row>
    <row r="689" spans="5:13" x14ac:dyDescent="0.25">
      <c r="E689" s="5"/>
      <c r="F689" s="5"/>
      <c r="G689" s="5"/>
      <c r="H689" s="5"/>
      <c r="I689" s="5"/>
      <c r="J689" s="5"/>
      <c r="K689" s="5"/>
      <c r="L689" s="5"/>
      <c r="M689" s="5"/>
    </row>
    <row r="690" spans="5:13" x14ac:dyDescent="0.25">
      <c r="E690" s="5"/>
      <c r="F690" s="5"/>
      <c r="G690" s="5"/>
      <c r="H690" s="5"/>
      <c r="I690" s="5"/>
      <c r="J690" s="5"/>
      <c r="K690" s="5"/>
      <c r="L690" s="5"/>
      <c r="M690" s="5"/>
    </row>
    <row r="691" spans="5:13" x14ac:dyDescent="0.25">
      <c r="E691" s="5"/>
      <c r="F691" s="5"/>
      <c r="G691" s="5"/>
      <c r="H691" s="5"/>
      <c r="I691" s="5"/>
      <c r="J691" s="5"/>
      <c r="K691" s="5"/>
      <c r="L691" s="5"/>
      <c r="M691" s="5"/>
    </row>
    <row r="692" spans="5:13" x14ac:dyDescent="0.25">
      <c r="E692" s="5"/>
      <c r="F692" s="5"/>
      <c r="G692" s="5"/>
      <c r="H692" s="5"/>
      <c r="I692" s="5"/>
      <c r="J692" s="5"/>
      <c r="K692" s="5"/>
      <c r="L692" s="5"/>
      <c r="M692" s="5"/>
    </row>
    <row r="693" spans="5:13" x14ac:dyDescent="0.25">
      <c r="E693" s="5"/>
      <c r="F693" s="5"/>
      <c r="G693" s="5"/>
      <c r="H693" s="5"/>
      <c r="I693" s="5"/>
      <c r="J693" s="5"/>
      <c r="K693" s="5"/>
      <c r="L693" s="5"/>
      <c r="M693" s="5"/>
    </row>
    <row r="694" spans="5:13" x14ac:dyDescent="0.25">
      <c r="E694" s="5"/>
      <c r="F694" s="5"/>
      <c r="G694" s="5"/>
      <c r="H694" s="5"/>
      <c r="I694" s="5"/>
      <c r="J694" s="5"/>
      <c r="K694" s="5"/>
      <c r="L694" s="5"/>
      <c r="M694" s="5"/>
    </row>
    <row r="695" spans="5:13" x14ac:dyDescent="0.25">
      <c r="E695" s="5"/>
      <c r="F695" s="5"/>
      <c r="G695" s="5"/>
      <c r="H695" s="5"/>
      <c r="I695" s="5"/>
      <c r="J695" s="5"/>
      <c r="K695" s="5"/>
      <c r="L695" s="5"/>
      <c r="M695" s="5"/>
    </row>
    <row r="696" spans="5:13" x14ac:dyDescent="0.25">
      <c r="E696" s="5"/>
      <c r="F696" s="5"/>
      <c r="G696" s="5"/>
      <c r="H696" s="5"/>
      <c r="I696" s="5"/>
      <c r="J696" s="5"/>
      <c r="K696" s="5"/>
      <c r="L696" s="5"/>
      <c r="M696" s="5"/>
    </row>
    <row r="697" spans="5:13" x14ac:dyDescent="0.25">
      <c r="E697" s="5"/>
      <c r="F697" s="5"/>
      <c r="G697" s="5"/>
      <c r="H697" s="5"/>
      <c r="I697" s="5"/>
      <c r="J697" s="5"/>
      <c r="K697" s="5"/>
      <c r="L697" s="5"/>
      <c r="M697" s="5"/>
    </row>
    <row r="698" spans="5:13" x14ac:dyDescent="0.25">
      <c r="E698" s="5"/>
      <c r="F698" s="5"/>
      <c r="G698" s="5"/>
      <c r="H698" s="5"/>
      <c r="I698" s="5"/>
      <c r="J698" s="5"/>
      <c r="K698" s="5"/>
      <c r="L698" s="5"/>
      <c r="M698" s="5"/>
    </row>
    <row r="699" spans="5:13" x14ac:dyDescent="0.25">
      <c r="E699" s="5"/>
      <c r="F699" s="5"/>
      <c r="G699" s="5"/>
      <c r="H699" s="5"/>
      <c r="I699" s="5"/>
      <c r="J699" s="5"/>
      <c r="K699" s="5"/>
      <c r="L699" s="5"/>
      <c r="M699" s="5"/>
    </row>
    <row r="700" spans="5:13" x14ac:dyDescent="0.25">
      <c r="E700" s="5"/>
      <c r="F700" s="5"/>
      <c r="G700" s="5"/>
      <c r="H700" s="5"/>
      <c r="I700" s="5"/>
      <c r="J700" s="5"/>
      <c r="K700" s="5"/>
      <c r="L700" s="5"/>
      <c r="M700" s="5"/>
    </row>
    <row r="701" spans="5:13" x14ac:dyDescent="0.25">
      <c r="E701" s="5"/>
      <c r="F701" s="5"/>
      <c r="G701" s="5"/>
      <c r="H701" s="5"/>
      <c r="I701" s="5"/>
      <c r="J701" s="5"/>
      <c r="K701" s="5"/>
      <c r="L701" s="5"/>
      <c r="M701" s="5"/>
    </row>
    <row r="702" spans="5:13" x14ac:dyDescent="0.25">
      <c r="E702" s="5"/>
      <c r="F702" s="5"/>
      <c r="G702" s="5"/>
      <c r="H702" s="5"/>
      <c r="I702" s="5"/>
      <c r="J702" s="5"/>
      <c r="K702" s="5"/>
      <c r="L702" s="5"/>
      <c r="M702" s="5"/>
    </row>
    <row r="703" spans="5:13" x14ac:dyDescent="0.25">
      <c r="E703" s="5"/>
      <c r="F703" s="5"/>
      <c r="G703" s="5"/>
      <c r="H703" s="5"/>
      <c r="I703" s="5"/>
      <c r="J703" s="5"/>
      <c r="K703" s="5"/>
      <c r="L703" s="5"/>
      <c r="M703" s="5"/>
    </row>
    <row r="704" spans="5:13" x14ac:dyDescent="0.25">
      <c r="E704" s="5"/>
      <c r="F704" s="5"/>
      <c r="G704" s="5"/>
      <c r="H704" s="5"/>
      <c r="I704" s="5"/>
      <c r="J704" s="5"/>
      <c r="K704" s="5"/>
      <c r="L704" s="5"/>
      <c r="M704" s="5"/>
    </row>
    <row r="705" spans="5:13" x14ac:dyDescent="0.25">
      <c r="E705" s="5"/>
      <c r="F705" s="5"/>
      <c r="G705" s="5"/>
      <c r="H705" s="5"/>
      <c r="I705" s="5"/>
      <c r="J705" s="5"/>
      <c r="K705" s="5"/>
      <c r="L705" s="5"/>
      <c r="M705" s="5"/>
    </row>
    <row r="706" spans="5:13" x14ac:dyDescent="0.25">
      <c r="E706" s="5"/>
      <c r="F706" s="5"/>
      <c r="G706" s="5"/>
      <c r="H706" s="5"/>
      <c r="I706" s="5"/>
      <c r="J706" s="5"/>
      <c r="K706" s="5"/>
      <c r="L706" s="5"/>
      <c r="M706" s="5"/>
    </row>
    <row r="707" spans="5:13" x14ac:dyDescent="0.25">
      <c r="E707" s="5"/>
      <c r="F707" s="5"/>
      <c r="G707" s="5"/>
      <c r="H707" s="5"/>
      <c r="I707" s="5"/>
      <c r="J707" s="5"/>
      <c r="K707" s="5"/>
      <c r="L707" s="5"/>
      <c r="M707" s="5"/>
    </row>
    <row r="708" spans="5:13" x14ac:dyDescent="0.25">
      <c r="E708" s="5"/>
      <c r="F708" s="5"/>
      <c r="G708" s="5"/>
      <c r="H708" s="5"/>
      <c r="I708" s="5"/>
      <c r="J708" s="5"/>
      <c r="K708" s="5"/>
      <c r="L708" s="5"/>
      <c r="M708" s="5"/>
    </row>
    <row r="709" spans="5:13" x14ac:dyDescent="0.25">
      <c r="E709" s="5"/>
      <c r="F709" s="5"/>
      <c r="G709" s="5"/>
      <c r="H709" s="5"/>
      <c r="I709" s="5"/>
      <c r="J709" s="5"/>
      <c r="K709" s="5"/>
      <c r="L709" s="5"/>
      <c r="M709" s="5"/>
    </row>
    <row r="710" spans="5:13" x14ac:dyDescent="0.25">
      <c r="E710" s="5"/>
      <c r="F710" s="5"/>
      <c r="G710" s="5"/>
      <c r="H710" s="5"/>
      <c r="I710" s="5"/>
      <c r="J710" s="5"/>
      <c r="K710" s="5"/>
      <c r="L710" s="5"/>
      <c r="M710" s="5"/>
    </row>
    <row r="711" spans="5:13" x14ac:dyDescent="0.25">
      <c r="E711" s="5"/>
      <c r="F711" s="5"/>
      <c r="G711" s="5"/>
      <c r="H711" s="5"/>
      <c r="I711" s="5"/>
      <c r="J711" s="5"/>
      <c r="K711" s="5"/>
      <c r="L711" s="5"/>
      <c r="M711" s="5"/>
    </row>
    <row r="712" spans="5:13" x14ac:dyDescent="0.25">
      <c r="E712" s="5"/>
      <c r="F712" s="5"/>
      <c r="G712" s="5"/>
      <c r="H712" s="5"/>
      <c r="I712" s="5"/>
      <c r="J712" s="5"/>
      <c r="K712" s="5"/>
      <c r="L712" s="5"/>
      <c r="M712" s="5"/>
    </row>
    <row r="713" spans="5:13" x14ac:dyDescent="0.25">
      <c r="E713" s="5"/>
      <c r="F713" s="5"/>
      <c r="G713" s="5"/>
      <c r="H713" s="5"/>
      <c r="I713" s="5"/>
      <c r="J713" s="5"/>
      <c r="K713" s="5"/>
      <c r="L713" s="5"/>
      <c r="M713" s="5"/>
    </row>
    <row r="714" spans="5:13" x14ac:dyDescent="0.25">
      <c r="E714" s="5"/>
      <c r="F714" s="5"/>
      <c r="G714" s="5"/>
      <c r="H714" s="5"/>
      <c r="I714" s="5"/>
      <c r="J714" s="5"/>
      <c r="K714" s="5"/>
      <c r="L714" s="5"/>
      <c r="M714" s="5"/>
    </row>
    <row r="715" spans="5:13" x14ac:dyDescent="0.25">
      <c r="E715" s="5"/>
      <c r="F715" s="5"/>
      <c r="G715" s="5"/>
      <c r="H715" s="5"/>
      <c r="I715" s="5"/>
      <c r="J715" s="5"/>
      <c r="K715" s="5"/>
      <c r="L715" s="5"/>
      <c r="M715" s="5"/>
    </row>
    <row r="716" spans="5:13" x14ac:dyDescent="0.25">
      <c r="E716" s="5"/>
      <c r="F716" s="5"/>
      <c r="G716" s="5"/>
      <c r="H716" s="5"/>
      <c r="I716" s="5"/>
      <c r="J716" s="5"/>
      <c r="K716" s="5"/>
      <c r="L716" s="5"/>
      <c r="M716" s="5"/>
    </row>
    <row r="717" spans="5:13" x14ac:dyDescent="0.25">
      <c r="E717" s="5"/>
      <c r="F717" s="5"/>
      <c r="G717" s="5"/>
      <c r="H717" s="5"/>
      <c r="I717" s="5"/>
      <c r="J717" s="5"/>
      <c r="K717" s="5"/>
      <c r="L717" s="5"/>
      <c r="M717" s="5"/>
    </row>
    <row r="718" spans="5:13" x14ac:dyDescent="0.25">
      <c r="E718" s="5"/>
      <c r="F718" s="5"/>
      <c r="G718" s="5"/>
      <c r="H718" s="5"/>
      <c r="I718" s="5"/>
      <c r="J718" s="5"/>
      <c r="K718" s="5"/>
      <c r="L718" s="5"/>
      <c r="M718" s="5"/>
    </row>
    <row r="719" spans="5:13" x14ac:dyDescent="0.25">
      <c r="E719" s="5"/>
      <c r="F719" s="5"/>
      <c r="G719" s="5"/>
      <c r="H719" s="5"/>
      <c r="I719" s="5"/>
      <c r="J719" s="5"/>
      <c r="K719" s="5"/>
      <c r="L719" s="5"/>
      <c r="M719" s="5"/>
    </row>
    <row r="720" spans="5:13" x14ac:dyDescent="0.25">
      <c r="E720" s="5"/>
      <c r="F720" s="5"/>
      <c r="G720" s="5"/>
      <c r="H720" s="5"/>
      <c r="I720" s="5"/>
      <c r="J720" s="5"/>
      <c r="K720" s="5"/>
      <c r="L720" s="5"/>
      <c r="M720" s="5"/>
    </row>
    <row r="721" spans="5:13" x14ac:dyDescent="0.25">
      <c r="E721" s="5"/>
      <c r="F721" s="5"/>
      <c r="G721" s="5"/>
      <c r="H721" s="5"/>
      <c r="I721" s="5"/>
      <c r="J721" s="5"/>
      <c r="K721" s="5"/>
      <c r="L721" s="5"/>
      <c r="M721" s="5"/>
    </row>
    <row r="722" spans="5:13" x14ac:dyDescent="0.25">
      <c r="E722" s="5"/>
      <c r="F722" s="5"/>
      <c r="G722" s="5"/>
      <c r="H722" s="5"/>
      <c r="I722" s="5"/>
      <c r="J722" s="5"/>
      <c r="K722" s="5"/>
      <c r="L722" s="5"/>
      <c r="M722" s="5"/>
    </row>
    <row r="723" spans="5:13" x14ac:dyDescent="0.25">
      <c r="E723" s="5"/>
      <c r="F723" s="5"/>
      <c r="G723" s="5"/>
      <c r="H723" s="5"/>
      <c r="I723" s="5"/>
      <c r="J723" s="5"/>
      <c r="K723" s="5"/>
      <c r="L723" s="5"/>
      <c r="M723" s="5"/>
    </row>
    <row r="724" spans="5:13" x14ac:dyDescent="0.25">
      <c r="E724" s="5"/>
      <c r="F724" s="5"/>
      <c r="G724" s="5"/>
      <c r="H724" s="5"/>
      <c r="I724" s="5"/>
      <c r="J724" s="5"/>
      <c r="K724" s="5"/>
      <c r="L724" s="5"/>
      <c r="M724" s="5"/>
    </row>
    <row r="725" spans="5:13" x14ac:dyDescent="0.25">
      <c r="E725" s="5"/>
      <c r="F725" s="5"/>
      <c r="G725" s="5"/>
      <c r="H725" s="5"/>
      <c r="I725" s="5"/>
      <c r="J725" s="5"/>
      <c r="K725" s="5"/>
      <c r="L725" s="5"/>
      <c r="M725" s="5"/>
    </row>
    <row r="726" spans="5:13" x14ac:dyDescent="0.25">
      <c r="E726" s="5"/>
      <c r="F726" s="5"/>
      <c r="G726" s="5"/>
      <c r="H726" s="5"/>
      <c r="I726" s="5"/>
      <c r="J726" s="5"/>
      <c r="K726" s="5"/>
      <c r="L726" s="5"/>
      <c r="M726" s="5"/>
    </row>
    <row r="727" spans="5:13" x14ac:dyDescent="0.25">
      <c r="E727" s="5"/>
      <c r="F727" s="5"/>
      <c r="G727" s="5"/>
      <c r="H727" s="5"/>
      <c r="I727" s="5"/>
      <c r="J727" s="5"/>
      <c r="K727" s="5"/>
      <c r="L727" s="5"/>
      <c r="M727" s="5"/>
    </row>
    <row r="728" spans="5:13" x14ac:dyDescent="0.25">
      <c r="E728" s="5"/>
      <c r="F728" s="5"/>
      <c r="G728" s="5"/>
      <c r="H728" s="5"/>
      <c r="I728" s="5"/>
      <c r="J728" s="5"/>
      <c r="K728" s="5"/>
      <c r="L728" s="5"/>
      <c r="M728" s="5"/>
    </row>
    <row r="729" spans="5:13" x14ac:dyDescent="0.25">
      <c r="E729" s="5"/>
      <c r="F729" s="5"/>
      <c r="G729" s="5"/>
      <c r="H729" s="5"/>
      <c r="I729" s="5"/>
      <c r="J729" s="5"/>
      <c r="K729" s="5"/>
      <c r="L729" s="5"/>
      <c r="M729" s="5"/>
    </row>
    <row r="730" spans="5:13" x14ac:dyDescent="0.25">
      <c r="E730" s="5"/>
      <c r="F730" s="5"/>
      <c r="G730" s="5"/>
      <c r="H730" s="5"/>
      <c r="I730" s="5"/>
      <c r="J730" s="5"/>
      <c r="K730" s="5"/>
      <c r="L730" s="5"/>
      <c r="M730" s="5"/>
    </row>
    <row r="731" spans="5:13" x14ac:dyDescent="0.25">
      <c r="E731" s="5"/>
      <c r="F731" s="5"/>
      <c r="G731" s="5"/>
      <c r="H731" s="5"/>
      <c r="I731" s="5"/>
      <c r="J731" s="5"/>
      <c r="K731" s="5"/>
      <c r="L731" s="5"/>
      <c r="M731" s="5"/>
    </row>
    <row r="732" spans="5:13" x14ac:dyDescent="0.25">
      <c r="E732" s="5"/>
      <c r="F732" s="5"/>
      <c r="G732" s="5"/>
      <c r="H732" s="5"/>
      <c r="I732" s="5"/>
      <c r="J732" s="5"/>
      <c r="K732" s="5"/>
      <c r="L732" s="5"/>
      <c r="M732" s="5"/>
    </row>
    <row r="733" spans="5:13" x14ac:dyDescent="0.25">
      <c r="E733" s="5"/>
      <c r="F733" s="5"/>
      <c r="G733" s="5"/>
      <c r="H733" s="5"/>
      <c r="I733" s="5"/>
      <c r="J733" s="5"/>
      <c r="K733" s="5"/>
      <c r="L733" s="5"/>
      <c r="M733" s="5"/>
    </row>
    <row r="734" spans="5:13" x14ac:dyDescent="0.25">
      <c r="E734" s="5"/>
      <c r="F734" s="5"/>
      <c r="G734" s="5"/>
      <c r="H734" s="5"/>
      <c r="I734" s="5"/>
      <c r="J734" s="5"/>
      <c r="K734" s="5"/>
      <c r="L734" s="5"/>
      <c r="M734" s="5"/>
    </row>
    <row r="735" spans="5:13" x14ac:dyDescent="0.25">
      <c r="E735" s="5"/>
      <c r="F735" s="5"/>
      <c r="G735" s="5"/>
      <c r="H735" s="5"/>
      <c r="I735" s="5"/>
      <c r="J735" s="5"/>
      <c r="K735" s="5"/>
      <c r="L735" s="5"/>
      <c r="M735" s="5"/>
    </row>
    <row r="736" spans="5:13" x14ac:dyDescent="0.25">
      <c r="E736" s="5"/>
      <c r="F736" s="5"/>
      <c r="G736" s="5"/>
      <c r="H736" s="5"/>
      <c r="I736" s="5"/>
      <c r="J736" s="5"/>
      <c r="K736" s="5"/>
      <c r="L736" s="5"/>
      <c r="M736" s="5"/>
    </row>
    <row r="737" spans="5:13" x14ac:dyDescent="0.25">
      <c r="E737" s="5"/>
      <c r="F737" s="5"/>
      <c r="G737" s="5"/>
      <c r="H737" s="5"/>
      <c r="I737" s="5"/>
      <c r="J737" s="5"/>
      <c r="K737" s="5"/>
      <c r="L737" s="5"/>
      <c r="M737" s="5"/>
    </row>
    <row r="738" spans="5:13" x14ac:dyDescent="0.25">
      <c r="E738" s="5"/>
      <c r="F738" s="5"/>
      <c r="G738" s="5"/>
      <c r="H738" s="5"/>
      <c r="I738" s="5"/>
      <c r="J738" s="5"/>
      <c r="K738" s="5"/>
      <c r="L738" s="5"/>
      <c r="M738" s="5"/>
    </row>
    <row r="739" spans="5:13" x14ac:dyDescent="0.25">
      <c r="E739" s="5"/>
      <c r="F739" s="5"/>
      <c r="G739" s="5"/>
      <c r="H739" s="5"/>
      <c r="I739" s="5"/>
      <c r="J739" s="5"/>
      <c r="K739" s="5"/>
      <c r="L739" s="5"/>
      <c r="M739" s="5"/>
    </row>
    <row r="740" spans="5:13" x14ac:dyDescent="0.25">
      <c r="E740" s="5"/>
      <c r="F740" s="5"/>
      <c r="G740" s="5"/>
      <c r="H740" s="5"/>
      <c r="I740" s="5"/>
      <c r="J740" s="5"/>
      <c r="K740" s="5"/>
      <c r="L740" s="5"/>
      <c r="M740" s="5"/>
    </row>
    <row r="741" spans="5:13" x14ac:dyDescent="0.25">
      <c r="E741" s="5"/>
      <c r="F741" s="5"/>
      <c r="G741" s="5"/>
      <c r="H741" s="5"/>
      <c r="I741" s="5"/>
      <c r="J741" s="5"/>
      <c r="K741" s="5"/>
      <c r="L741" s="5"/>
      <c r="M741" s="5"/>
    </row>
    <row r="742" spans="5:13" x14ac:dyDescent="0.25">
      <c r="E742" s="5"/>
      <c r="F742" s="5"/>
      <c r="G742" s="5"/>
      <c r="H742" s="5"/>
      <c r="I742" s="5"/>
      <c r="J742" s="5"/>
      <c r="K742" s="5"/>
      <c r="L742" s="5"/>
      <c r="M742" s="5"/>
    </row>
    <row r="743" spans="5:13" x14ac:dyDescent="0.25">
      <c r="E743" s="5"/>
      <c r="F743" s="5"/>
      <c r="G743" s="5"/>
      <c r="H743" s="5"/>
      <c r="I743" s="5"/>
      <c r="J743" s="5"/>
      <c r="K743" s="5"/>
      <c r="L743" s="5"/>
      <c r="M743" s="5"/>
    </row>
    <row r="744" spans="5:13" x14ac:dyDescent="0.25">
      <c r="E744" s="5"/>
      <c r="F744" s="5"/>
      <c r="G744" s="5"/>
      <c r="H744" s="5"/>
      <c r="I744" s="5"/>
      <c r="J744" s="5"/>
      <c r="K744" s="5"/>
      <c r="L744" s="5"/>
      <c r="M744" s="5"/>
    </row>
    <row r="745" spans="5:13" x14ac:dyDescent="0.25">
      <c r="E745" s="5"/>
      <c r="F745" s="5"/>
      <c r="G745" s="5"/>
      <c r="H745" s="5"/>
      <c r="I745" s="5"/>
      <c r="J745" s="5"/>
      <c r="K745" s="5"/>
      <c r="L745" s="5"/>
      <c r="M745" s="5"/>
    </row>
    <row r="746" spans="5:13" x14ac:dyDescent="0.25">
      <c r="E746" s="5"/>
      <c r="F746" s="5"/>
      <c r="G746" s="5"/>
      <c r="H746" s="5"/>
      <c r="I746" s="5"/>
      <c r="J746" s="5"/>
      <c r="K746" s="5"/>
      <c r="L746" s="5"/>
      <c r="M746" s="5"/>
    </row>
    <row r="747" spans="5:13" x14ac:dyDescent="0.25">
      <c r="E747" s="5"/>
      <c r="F747" s="5"/>
      <c r="G747" s="5"/>
      <c r="H747" s="5"/>
      <c r="I747" s="5"/>
      <c r="J747" s="5"/>
      <c r="K747" s="5"/>
      <c r="L747" s="5"/>
      <c r="M747" s="5"/>
    </row>
    <row r="748" spans="5:13" x14ac:dyDescent="0.25">
      <c r="E748" s="5"/>
      <c r="F748" s="5"/>
      <c r="G748" s="5"/>
      <c r="H748" s="5"/>
      <c r="I748" s="5"/>
      <c r="J748" s="5"/>
      <c r="K748" s="5"/>
      <c r="L748" s="5"/>
      <c r="M748" s="5"/>
    </row>
    <row r="749" spans="5:13" x14ac:dyDescent="0.25">
      <c r="E749" s="5"/>
      <c r="F749" s="5"/>
      <c r="G749" s="5"/>
      <c r="H749" s="5"/>
      <c r="I749" s="5"/>
      <c r="J749" s="5"/>
      <c r="K749" s="5"/>
      <c r="L749" s="5"/>
      <c r="M749" s="5"/>
    </row>
    <row r="750" spans="5:13" x14ac:dyDescent="0.25">
      <c r="E750" s="5"/>
      <c r="F750" s="5"/>
      <c r="G750" s="5"/>
      <c r="H750" s="5"/>
      <c r="I750" s="5"/>
      <c r="J750" s="5"/>
      <c r="K750" s="5"/>
      <c r="L750" s="5"/>
      <c r="M750" s="5"/>
    </row>
    <row r="751" spans="5:13" x14ac:dyDescent="0.25">
      <c r="E751" s="5"/>
      <c r="F751" s="5"/>
      <c r="G751" s="5"/>
      <c r="H751" s="5"/>
      <c r="I751" s="5"/>
      <c r="J751" s="5"/>
      <c r="K751" s="5"/>
      <c r="L751" s="5"/>
      <c r="M751" s="5"/>
    </row>
    <row r="752" spans="5:13" x14ac:dyDescent="0.25">
      <c r="E752" s="5"/>
      <c r="F752" s="5"/>
      <c r="G752" s="5"/>
      <c r="H752" s="5"/>
      <c r="I752" s="5"/>
      <c r="J752" s="5"/>
      <c r="K752" s="5"/>
      <c r="L752" s="5"/>
      <c r="M752" s="5"/>
    </row>
    <row r="753" spans="5:13" x14ac:dyDescent="0.25">
      <c r="E753" s="5"/>
      <c r="F753" s="5"/>
      <c r="G753" s="5"/>
      <c r="H753" s="5"/>
      <c r="I753" s="5"/>
      <c r="J753" s="5"/>
      <c r="K753" s="5"/>
      <c r="L753" s="5"/>
      <c r="M753" s="5"/>
    </row>
    <row r="754" spans="5:13" x14ac:dyDescent="0.25">
      <c r="E754" s="5"/>
      <c r="F754" s="5"/>
      <c r="G754" s="5"/>
      <c r="H754" s="5"/>
      <c r="I754" s="5"/>
      <c r="J754" s="5"/>
      <c r="K754" s="5"/>
      <c r="L754" s="5"/>
      <c r="M754" s="5"/>
    </row>
    <row r="755" spans="5:13" x14ac:dyDescent="0.25">
      <c r="E755" s="5"/>
      <c r="F755" s="5"/>
      <c r="G755" s="5"/>
      <c r="H755" s="5"/>
      <c r="I755" s="5"/>
      <c r="J755" s="5"/>
      <c r="K755" s="5"/>
      <c r="L755" s="5"/>
      <c r="M755" s="5"/>
    </row>
    <row r="756" spans="5:13" x14ac:dyDescent="0.25">
      <c r="E756" s="5"/>
      <c r="F756" s="5"/>
      <c r="G756" s="5"/>
      <c r="H756" s="5"/>
      <c r="I756" s="5"/>
      <c r="J756" s="5"/>
      <c r="K756" s="5"/>
      <c r="L756" s="5"/>
      <c r="M756" s="5"/>
    </row>
    <row r="757" spans="5:13" x14ac:dyDescent="0.25">
      <c r="E757" s="5"/>
      <c r="F757" s="5"/>
      <c r="G757" s="5"/>
      <c r="H757" s="5"/>
      <c r="I757" s="5"/>
      <c r="J757" s="5"/>
      <c r="K757" s="5"/>
      <c r="L757" s="5"/>
      <c r="M757" s="5"/>
    </row>
    <row r="758" spans="5:13" x14ac:dyDescent="0.25">
      <c r="E758" s="5"/>
      <c r="F758" s="5"/>
      <c r="G758" s="5"/>
      <c r="H758" s="5"/>
      <c r="I758" s="5"/>
      <c r="J758" s="5"/>
      <c r="K758" s="5"/>
      <c r="L758" s="5"/>
      <c r="M758" s="5"/>
    </row>
    <row r="759" spans="5:13" x14ac:dyDescent="0.25">
      <c r="E759" s="5"/>
      <c r="F759" s="5"/>
      <c r="G759" s="5"/>
      <c r="H759" s="5"/>
      <c r="I759" s="5"/>
      <c r="J759" s="5"/>
      <c r="K759" s="5"/>
      <c r="L759" s="5"/>
      <c r="M759" s="5"/>
    </row>
    <row r="760" spans="5:13" x14ac:dyDescent="0.25">
      <c r="E760" s="5"/>
      <c r="F760" s="5"/>
      <c r="G760" s="5"/>
      <c r="H760" s="5"/>
      <c r="I760" s="5"/>
      <c r="J760" s="5"/>
      <c r="K760" s="5"/>
      <c r="L760" s="5"/>
      <c r="M760" s="5"/>
    </row>
    <row r="761" spans="5:13" x14ac:dyDescent="0.25">
      <c r="E761" s="5"/>
      <c r="F761" s="5"/>
      <c r="G761" s="5"/>
      <c r="H761" s="5"/>
      <c r="I761" s="5"/>
      <c r="J761" s="5"/>
      <c r="K761" s="5"/>
      <c r="L761" s="5"/>
      <c r="M761" s="5"/>
    </row>
    <row r="762" spans="5:13" x14ac:dyDescent="0.25">
      <c r="E762" s="5"/>
      <c r="F762" s="5"/>
      <c r="G762" s="5"/>
      <c r="H762" s="5"/>
      <c r="I762" s="5"/>
      <c r="J762" s="5"/>
      <c r="K762" s="5"/>
      <c r="L762" s="5"/>
      <c r="M762" s="5"/>
    </row>
    <row r="763" spans="5:13" x14ac:dyDescent="0.25">
      <c r="E763" s="5"/>
      <c r="F763" s="5"/>
      <c r="G763" s="5"/>
      <c r="H763" s="5"/>
      <c r="I763" s="5"/>
      <c r="J763" s="5"/>
      <c r="K763" s="5"/>
      <c r="L763" s="5"/>
      <c r="M763" s="5"/>
    </row>
    <row r="764" spans="5:13" x14ac:dyDescent="0.25">
      <c r="E764" s="5"/>
      <c r="F764" s="5"/>
      <c r="G764" s="5"/>
      <c r="H764" s="5"/>
      <c r="I764" s="5"/>
      <c r="J764" s="5"/>
      <c r="K764" s="5"/>
      <c r="L764" s="5"/>
      <c r="M764" s="5"/>
    </row>
    <row r="765" spans="5:13" x14ac:dyDescent="0.25">
      <c r="E765" s="5"/>
      <c r="F765" s="5"/>
      <c r="G765" s="5"/>
      <c r="H765" s="5"/>
      <c r="I765" s="5"/>
      <c r="J765" s="5"/>
      <c r="K765" s="5"/>
      <c r="L765" s="5"/>
      <c r="M765" s="5"/>
    </row>
    <row r="766" spans="5:13" x14ac:dyDescent="0.25">
      <c r="E766" s="5"/>
      <c r="F766" s="5"/>
      <c r="G766" s="5"/>
      <c r="H766" s="5"/>
      <c r="I766" s="5"/>
      <c r="J766" s="5"/>
      <c r="K766" s="5"/>
      <c r="L766" s="5"/>
      <c r="M766" s="5"/>
    </row>
    <row r="767" spans="5:13" x14ac:dyDescent="0.25">
      <c r="E767" s="5"/>
      <c r="F767" s="5"/>
      <c r="G767" s="5"/>
      <c r="H767" s="5"/>
      <c r="I767" s="5"/>
      <c r="J767" s="5"/>
      <c r="K767" s="5"/>
      <c r="L767" s="5"/>
      <c r="M767" s="5"/>
    </row>
    <row r="768" spans="5:13" x14ac:dyDescent="0.25">
      <c r="E768" s="5"/>
      <c r="F768" s="5"/>
      <c r="G768" s="5"/>
      <c r="H768" s="5"/>
      <c r="I768" s="5"/>
      <c r="J768" s="5"/>
      <c r="K768" s="5"/>
      <c r="L768" s="5"/>
      <c r="M768" s="5"/>
    </row>
    <row r="769" spans="5:13" x14ac:dyDescent="0.25">
      <c r="E769" s="5"/>
      <c r="F769" s="5"/>
      <c r="G769" s="5"/>
      <c r="H769" s="5"/>
      <c r="I769" s="5"/>
      <c r="J769" s="5"/>
      <c r="K769" s="5"/>
      <c r="L769" s="5"/>
      <c r="M769" s="5"/>
    </row>
    <row r="770" spans="5:13" x14ac:dyDescent="0.25">
      <c r="E770" s="5"/>
      <c r="F770" s="5"/>
      <c r="G770" s="5"/>
      <c r="H770" s="5"/>
      <c r="I770" s="5"/>
      <c r="J770" s="5"/>
      <c r="K770" s="5"/>
      <c r="L770" s="5"/>
      <c r="M770" s="5"/>
    </row>
    <row r="771" spans="5:13" x14ac:dyDescent="0.25">
      <c r="E771" s="5"/>
      <c r="F771" s="5"/>
      <c r="G771" s="5"/>
      <c r="H771" s="5"/>
      <c r="I771" s="5"/>
      <c r="J771" s="5"/>
      <c r="K771" s="5"/>
      <c r="L771" s="5"/>
      <c r="M771" s="5"/>
    </row>
    <row r="772" spans="5:13" x14ac:dyDescent="0.25">
      <c r="E772" s="5"/>
      <c r="F772" s="5"/>
      <c r="G772" s="5"/>
      <c r="H772" s="5"/>
      <c r="I772" s="5"/>
      <c r="J772" s="5"/>
      <c r="K772" s="5"/>
      <c r="L772" s="5"/>
      <c r="M772" s="5"/>
    </row>
    <row r="773" spans="5:13" x14ac:dyDescent="0.25">
      <c r="E773" s="5"/>
      <c r="F773" s="5"/>
      <c r="G773" s="5"/>
      <c r="H773" s="5"/>
      <c r="I773" s="5"/>
      <c r="J773" s="5"/>
      <c r="K773" s="5"/>
      <c r="L773" s="5"/>
      <c r="M773" s="5"/>
    </row>
    <row r="774" spans="5:13" x14ac:dyDescent="0.25">
      <c r="E774" s="5"/>
      <c r="F774" s="5"/>
      <c r="G774" s="5"/>
      <c r="H774" s="5"/>
      <c r="I774" s="5"/>
      <c r="J774" s="5"/>
      <c r="K774" s="5"/>
      <c r="L774" s="5"/>
      <c r="M774" s="5"/>
    </row>
    <row r="775" spans="5:13" x14ac:dyDescent="0.25">
      <c r="E775" s="5"/>
      <c r="F775" s="5"/>
      <c r="G775" s="5"/>
      <c r="H775" s="5"/>
      <c r="I775" s="5"/>
      <c r="J775" s="5"/>
      <c r="K775" s="5"/>
      <c r="L775" s="5"/>
      <c r="M775" s="5"/>
    </row>
    <row r="776" spans="5:13" x14ac:dyDescent="0.25">
      <c r="E776" s="5"/>
      <c r="F776" s="5"/>
      <c r="G776" s="5"/>
      <c r="H776" s="5"/>
      <c r="I776" s="5"/>
      <c r="J776" s="5"/>
      <c r="K776" s="5"/>
      <c r="L776" s="5"/>
      <c r="M776" s="5"/>
    </row>
    <row r="777" spans="5:13" x14ac:dyDescent="0.25">
      <c r="E777" s="5"/>
      <c r="F777" s="5"/>
      <c r="G777" s="5"/>
      <c r="H777" s="5"/>
      <c r="I777" s="5"/>
      <c r="J777" s="5"/>
      <c r="K777" s="5"/>
      <c r="L777" s="5"/>
      <c r="M777" s="5"/>
    </row>
    <row r="778" spans="5:13" x14ac:dyDescent="0.25">
      <c r="E778" s="5"/>
      <c r="F778" s="5"/>
      <c r="G778" s="5"/>
      <c r="H778" s="5"/>
      <c r="I778" s="5"/>
      <c r="J778" s="5"/>
      <c r="K778" s="5"/>
      <c r="L778" s="5"/>
      <c r="M778" s="5"/>
    </row>
    <row r="779" spans="5:13" x14ac:dyDescent="0.25">
      <c r="E779" s="5"/>
      <c r="F779" s="5"/>
      <c r="G779" s="5"/>
      <c r="H779" s="5"/>
      <c r="I779" s="5"/>
      <c r="J779" s="5"/>
      <c r="K779" s="5"/>
      <c r="L779" s="5"/>
      <c r="M779" s="5"/>
    </row>
    <row r="780" spans="5:13" x14ac:dyDescent="0.25">
      <c r="E780" s="5"/>
      <c r="F780" s="5"/>
      <c r="G780" s="5"/>
      <c r="H780" s="5"/>
      <c r="I780" s="5"/>
      <c r="J780" s="5"/>
      <c r="K780" s="5"/>
      <c r="L780" s="5"/>
      <c r="M780" s="5"/>
    </row>
    <row r="781" spans="5:13" x14ac:dyDescent="0.25">
      <c r="E781" s="5"/>
      <c r="F781" s="5"/>
      <c r="G781" s="5"/>
      <c r="H781" s="5"/>
      <c r="I781" s="5"/>
      <c r="J781" s="5"/>
      <c r="K781" s="5"/>
      <c r="L781" s="5"/>
      <c r="M781" s="5"/>
    </row>
    <row r="782" spans="5:13" x14ac:dyDescent="0.25">
      <c r="E782" s="5"/>
      <c r="F782" s="5"/>
      <c r="G782" s="5"/>
      <c r="H782" s="5"/>
      <c r="I782" s="5"/>
      <c r="J782" s="5"/>
      <c r="K782" s="5"/>
      <c r="L782" s="5"/>
      <c r="M782" s="5"/>
    </row>
    <row r="783" spans="5:13" x14ac:dyDescent="0.25">
      <c r="E783" s="5"/>
      <c r="F783" s="5"/>
      <c r="G783" s="5"/>
      <c r="H783" s="5"/>
      <c r="I783" s="5"/>
      <c r="J783" s="5"/>
      <c r="K783" s="5"/>
      <c r="L783" s="5"/>
      <c r="M783" s="5"/>
    </row>
    <row r="784" spans="5:13" x14ac:dyDescent="0.25">
      <c r="E784" s="5"/>
      <c r="F784" s="5"/>
      <c r="G784" s="5"/>
      <c r="H784" s="5"/>
      <c r="I784" s="5"/>
      <c r="J784" s="5"/>
      <c r="K784" s="5"/>
      <c r="L784" s="5"/>
      <c r="M784" s="5"/>
    </row>
    <row r="785" spans="5:13" x14ac:dyDescent="0.25">
      <c r="E785" s="5"/>
      <c r="F785" s="5"/>
      <c r="G785" s="5"/>
      <c r="H785" s="5"/>
      <c r="I785" s="5"/>
      <c r="J785" s="5"/>
      <c r="K785" s="5"/>
      <c r="L785" s="5"/>
      <c r="M785" s="5"/>
    </row>
    <row r="786" spans="5:13" x14ac:dyDescent="0.25">
      <c r="E786" s="5"/>
      <c r="F786" s="5"/>
      <c r="G786" s="5"/>
      <c r="H786" s="5"/>
      <c r="I786" s="5"/>
      <c r="J786" s="5"/>
      <c r="K786" s="5"/>
      <c r="L786" s="5"/>
      <c r="M786" s="5"/>
    </row>
    <row r="787" spans="5:13" x14ac:dyDescent="0.25">
      <c r="E787" s="5"/>
      <c r="F787" s="5"/>
      <c r="G787" s="5"/>
      <c r="H787" s="5"/>
      <c r="I787" s="5"/>
      <c r="J787" s="5"/>
      <c r="K787" s="5"/>
      <c r="L787" s="5"/>
      <c r="M787" s="5"/>
    </row>
    <row r="788" spans="5:13" x14ac:dyDescent="0.25">
      <c r="E788" s="5"/>
      <c r="F788" s="5"/>
      <c r="G788" s="5"/>
      <c r="H788" s="5"/>
      <c r="I788" s="5"/>
      <c r="J788" s="5"/>
      <c r="K788" s="5"/>
      <c r="L788" s="5"/>
      <c r="M788" s="5"/>
    </row>
    <row r="789" spans="5:13" x14ac:dyDescent="0.25">
      <c r="E789" s="5"/>
      <c r="F789" s="5"/>
      <c r="G789" s="5"/>
      <c r="H789" s="5"/>
      <c r="I789" s="5"/>
      <c r="J789" s="5"/>
      <c r="K789" s="5"/>
      <c r="L789" s="5"/>
      <c r="M789" s="5"/>
    </row>
    <row r="790" spans="5:13" x14ac:dyDescent="0.25">
      <c r="E790" s="5"/>
      <c r="F790" s="5"/>
      <c r="G790" s="5"/>
      <c r="H790" s="5"/>
      <c r="I790" s="5"/>
      <c r="J790" s="5"/>
      <c r="K790" s="5"/>
      <c r="L790" s="5"/>
      <c r="M790" s="5"/>
    </row>
    <row r="791" spans="5:13" x14ac:dyDescent="0.25">
      <c r="E791" s="5"/>
      <c r="F791" s="5"/>
      <c r="G791" s="5"/>
      <c r="H791" s="5"/>
      <c r="I791" s="5"/>
      <c r="J791" s="5"/>
      <c r="K791" s="5"/>
      <c r="L791" s="5"/>
      <c r="M791" s="5"/>
    </row>
    <row r="792" spans="5:13" x14ac:dyDescent="0.25">
      <c r="E792" s="5"/>
      <c r="F792" s="5"/>
      <c r="G792" s="5"/>
      <c r="H792" s="5"/>
      <c r="I792" s="5"/>
      <c r="J792" s="5"/>
      <c r="K792" s="5"/>
      <c r="L792" s="5"/>
      <c r="M792" s="5"/>
    </row>
    <row r="793" spans="5:13" x14ac:dyDescent="0.25">
      <c r="E793" s="5"/>
      <c r="F793" s="5"/>
      <c r="G793" s="5"/>
      <c r="H793" s="5"/>
      <c r="I793" s="5"/>
      <c r="J793" s="5"/>
      <c r="K793" s="5"/>
      <c r="L793" s="5"/>
      <c r="M793" s="5"/>
    </row>
    <row r="794" spans="5:13" x14ac:dyDescent="0.25">
      <c r="E794" s="5"/>
      <c r="F794" s="5"/>
      <c r="G794" s="5"/>
      <c r="H794" s="5"/>
      <c r="I794" s="5"/>
      <c r="J794" s="5"/>
      <c r="K794" s="5"/>
      <c r="L794" s="5"/>
      <c r="M794" s="5"/>
    </row>
    <row r="795" spans="5:13" x14ac:dyDescent="0.25">
      <c r="E795" s="5"/>
      <c r="F795" s="5"/>
      <c r="G795" s="5"/>
      <c r="H795" s="5"/>
      <c r="I795" s="5"/>
      <c r="J795" s="5"/>
      <c r="K795" s="5"/>
      <c r="L795" s="5"/>
      <c r="M795" s="5"/>
    </row>
    <row r="796" spans="5:13" x14ac:dyDescent="0.25">
      <c r="E796" s="5"/>
      <c r="F796" s="5"/>
      <c r="G796" s="5"/>
      <c r="H796" s="5"/>
      <c r="I796" s="5"/>
      <c r="J796" s="5"/>
      <c r="K796" s="5"/>
      <c r="L796" s="5"/>
      <c r="M796" s="5"/>
    </row>
    <row r="797" spans="5:13" x14ac:dyDescent="0.25">
      <c r="E797" s="5"/>
      <c r="F797" s="5"/>
      <c r="G797" s="5"/>
      <c r="H797" s="5"/>
      <c r="I797" s="5"/>
      <c r="J797" s="5"/>
      <c r="K797" s="5"/>
      <c r="L797" s="5"/>
      <c r="M797" s="5"/>
    </row>
    <row r="798" spans="5:13" x14ac:dyDescent="0.25">
      <c r="E798" s="5"/>
      <c r="F798" s="5"/>
      <c r="G798" s="5"/>
      <c r="H798" s="5"/>
      <c r="I798" s="5"/>
      <c r="J798" s="5"/>
      <c r="K798" s="5"/>
      <c r="L798" s="5"/>
      <c r="M798" s="5"/>
    </row>
    <row r="799" spans="5:13" x14ac:dyDescent="0.25">
      <c r="E799" s="5"/>
      <c r="F799" s="5"/>
      <c r="G799" s="5"/>
      <c r="H799" s="5"/>
      <c r="I799" s="5"/>
      <c r="J799" s="5"/>
      <c r="K799" s="5"/>
      <c r="L799" s="5"/>
      <c r="M799" s="5"/>
    </row>
    <row r="800" spans="5:13" x14ac:dyDescent="0.25">
      <c r="E800" s="5"/>
      <c r="F800" s="5"/>
      <c r="G800" s="5"/>
      <c r="H800" s="5"/>
      <c r="I800" s="5"/>
      <c r="J800" s="5"/>
      <c r="K800" s="5"/>
      <c r="L800" s="5"/>
      <c r="M800" s="5"/>
    </row>
    <row r="801" spans="5:13" x14ac:dyDescent="0.25">
      <c r="E801" s="5"/>
      <c r="F801" s="5"/>
      <c r="G801" s="5"/>
      <c r="H801" s="5"/>
      <c r="I801" s="5"/>
      <c r="J801" s="5"/>
      <c r="K801" s="5"/>
      <c r="L801" s="5"/>
      <c r="M801" s="5"/>
    </row>
    <row r="802" spans="5:13" x14ac:dyDescent="0.25">
      <c r="E802" s="5"/>
      <c r="F802" s="5"/>
      <c r="G802" s="5"/>
      <c r="H802" s="5"/>
      <c r="I802" s="5"/>
      <c r="J802" s="5"/>
      <c r="K802" s="5"/>
      <c r="L802" s="5"/>
      <c r="M802" s="5"/>
    </row>
    <row r="803" spans="5:13" x14ac:dyDescent="0.25">
      <c r="E803" s="5"/>
      <c r="F803" s="5"/>
      <c r="G803" s="5"/>
      <c r="H803" s="5"/>
      <c r="I803" s="5"/>
      <c r="J803" s="5"/>
      <c r="K803" s="5"/>
      <c r="L803" s="5"/>
      <c r="M803" s="5"/>
    </row>
    <row r="804" spans="5:13" x14ac:dyDescent="0.25">
      <c r="E804" s="5"/>
      <c r="F804" s="5"/>
      <c r="G804" s="5"/>
      <c r="H804" s="5"/>
      <c r="I804" s="5"/>
      <c r="J804" s="5"/>
      <c r="K804" s="5"/>
      <c r="L804" s="5"/>
      <c r="M804" s="5"/>
    </row>
    <row r="805" spans="5:13" x14ac:dyDescent="0.25">
      <c r="E805" s="5"/>
      <c r="F805" s="5"/>
      <c r="G805" s="5"/>
      <c r="H805" s="5"/>
      <c r="I805" s="5"/>
      <c r="J805" s="5"/>
      <c r="K805" s="5"/>
      <c r="L805" s="5"/>
      <c r="M805" s="5"/>
    </row>
    <row r="806" spans="5:13" x14ac:dyDescent="0.25">
      <c r="E806" s="5"/>
      <c r="F806" s="5"/>
      <c r="G806" s="5"/>
      <c r="H806" s="5"/>
      <c r="I806" s="5"/>
      <c r="J806" s="5"/>
      <c r="K806" s="5"/>
      <c r="L806" s="5"/>
      <c r="M806" s="5"/>
    </row>
    <row r="807" spans="5:13" x14ac:dyDescent="0.25">
      <c r="E807" s="5"/>
      <c r="F807" s="5"/>
      <c r="G807" s="5"/>
      <c r="H807" s="5"/>
      <c r="I807" s="5"/>
      <c r="J807" s="5"/>
      <c r="K807" s="5"/>
      <c r="L807" s="5"/>
      <c r="M807" s="5"/>
    </row>
    <row r="808" spans="5:13" x14ac:dyDescent="0.25">
      <c r="E808" s="5"/>
      <c r="F808" s="5"/>
      <c r="G808" s="5"/>
      <c r="H808" s="5"/>
      <c r="I808" s="5"/>
      <c r="J808" s="5"/>
      <c r="K808" s="5"/>
      <c r="L808" s="5"/>
      <c r="M808" s="5"/>
    </row>
    <row r="809" spans="5:13" x14ac:dyDescent="0.25">
      <c r="E809" s="5"/>
      <c r="F809" s="5"/>
      <c r="G809" s="5"/>
      <c r="H809" s="5"/>
      <c r="I809" s="5"/>
      <c r="J809" s="5"/>
      <c r="K809" s="5"/>
      <c r="L809" s="5"/>
      <c r="M809" s="5"/>
    </row>
    <row r="810" spans="5:13" x14ac:dyDescent="0.25">
      <c r="E810" s="5"/>
      <c r="F810" s="5"/>
      <c r="G810" s="5"/>
      <c r="H810" s="5"/>
      <c r="I810" s="5"/>
      <c r="J810" s="5"/>
      <c r="K810" s="5"/>
      <c r="L810" s="5"/>
      <c r="M810" s="5"/>
    </row>
    <row r="811" spans="5:13" x14ac:dyDescent="0.25">
      <c r="E811" s="5"/>
      <c r="F811" s="5"/>
      <c r="G811" s="5"/>
      <c r="H811" s="5"/>
      <c r="I811" s="5"/>
      <c r="J811" s="5"/>
      <c r="K811" s="5"/>
      <c r="L811" s="5"/>
      <c r="M811" s="5"/>
    </row>
    <row r="812" spans="5:13" x14ac:dyDescent="0.25">
      <c r="E812" s="5"/>
      <c r="F812" s="5"/>
      <c r="G812" s="5"/>
      <c r="H812" s="5"/>
      <c r="I812" s="5"/>
      <c r="J812" s="5"/>
      <c r="K812" s="5"/>
      <c r="L812" s="5"/>
      <c r="M812" s="5"/>
    </row>
    <row r="813" spans="5:13" x14ac:dyDescent="0.25">
      <c r="E813" s="5"/>
      <c r="F813" s="5"/>
      <c r="G813" s="5"/>
      <c r="H813" s="5"/>
      <c r="I813" s="5"/>
      <c r="J813" s="5"/>
      <c r="K813" s="5"/>
      <c r="L813" s="5"/>
      <c r="M813" s="5"/>
    </row>
    <row r="814" spans="5:13" x14ac:dyDescent="0.25">
      <c r="E814" s="5"/>
      <c r="F814" s="5"/>
      <c r="G814" s="5"/>
      <c r="H814" s="5"/>
      <c r="I814" s="5"/>
      <c r="J814" s="5"/>
      <c r="K814" s="5"/>
      <c r="L814" s="5"/>
      <c r="M814" s="5"/>
    </row>
    <row r="815" spans="5:13" x14ac:dyDescent="0.25">
      <c r="E815" s="5"/>
      <c r="F815" s="5"/>
      <c r="G815" s="5"/>
      <c r="H815" s="5"/>
      <c r="I815" s="5"/>
      <c r="J815" s="5"/>
      <c r="K815" s="5"/>
      <c r="L815" s="5"/>
      <c r="M815" s="5"/>
    </row>
    <row r="816" spans="5:13" x14ac:dyDescent="0.25">
      <c r="E816" s="5"/>
      <c r="F816" s="5"/>
      <c r="G816" s="5"/>
      <c r="H816" s="5"/>
      <c r="I816" s="5"/>
      <c r="J816" s="5"/>
      <c r="K816" s="5"/>
      <c r="L816" s="5"/>
      <c r="M816" s="5"/>
    </row>
    <row r="817" spans="5:13" x14ac:dyDescent="0.25">
      <c r="E817" s="5"/>
      <c r="F817" s="5"/>
      <c r="G817" s="5"/>
      <c r="H817" s="5"/>
      <c r="I817" s="5"/>
      <c r="J817" s="5"/>
      <c r="K817" s="5"/>
      <c r="L817" s="5"/>
      <c r="M817" s="5"/>
    </row>
    <row r="818" spans="5:13" x14ac:dyDescent="0.25">
      <c r="E818" s="5"/>
      <c r="F818" s="5"/>
      <c r="G818" s="5"/>
      <c r="H818" s="5"/>
      <c r="I818" s="5"/>
      <c r="J818" s="5"/>
      <c r="K818" s="5"/>
      <c r="L818" s="5"/>
      <c r="M818" s="5"/>
    </row>
    <row r="819" spans="5:13" x14ac:dyDescent="0.25">
      <c r="E819" s="5"/>
      <c r="F819" s="5"/>
      <c r="G819" s="5"/>
      <c r="H819" s="5"/>
      <c r="I819" s="5"/>
      <c r="J819" s="5"/>
      <c r="K819" s="5"/>
      <c r="L819" s="5"/>
      <c r="M819" s="5"/>
    </row>
    <row r="820" spans="5:13" x14ac:dyDescent="0.25">
      <c r="E820" s="5"/>
      <c r="F820" s="5"/>
      <c r="G820" s="5"/>
      <c r="H820" s="5"/>
      <c r="I820" s="5"/>
      <c r="J820" s="5"/>
      <c r="K820" s="5"/>
      <c r="L820" s="5"/>
      <c r="M820" s="5"/>
    </row>
    <row r="821" spans="5:13" x14ac:dyDescent="0.25">
      <c r="E821" s="5"/>
      <c r="F821" s="5"/>
      <c r="G821" s="5"/>
      <c r="H821" s="5"/>
      <c r="I821" s="5"/>
      <c r="J821" s="5"/>
      <c r="K821" s="5"/>
      <c r="L821" s="5"/>
      <c r="M821" s="5"/>
    </row>
    <row r="822" spans="5:13" x14ac:dyDescent="0.25">
      <c r="E822" s="5"/>
      <c r="F822" s="5"/>
      <c r="G822" s="5"/>
      <c r="H822" s="5"/>
      <c r="I822" s="5"/>
      <c r="J822" s="5"/>
      <c r="K822" s="5"/>
      <c r="L822" s="5"/>
      <c r="M822" s="5"/>
    </row>
    <row r="823" spans="5:13" x14ac:dyDescent="0.25">
      <c r="E823" s="5"/>
      <c r="F823" s="5"/>
      <c r="G823" s="5"/>
      <c r="H823" s="5"/>
      <c r="I823" s="5"/>
      <c r="J823" s="5"/>
      <c r="K823" s="5"/>
      <c r="L823" s="5"/>
      <c r="M823" s="5"/>
    </row>
    <row r="824" spans="5:13" x14ac:dyDescent="0.25">
      <c r="E824" s="5"/>
      <c r="F824" s="5"/>
      <c r="G824" s="5"/>
      <c r="H824" s="5"/>
      <c r="I824" s="5"/>
      <c r="J824" s="5"/>
      <c r="K824" s="5"/>
      <c r="L824" s="5"/>
      <c r="M824" s="5"/>
    </row>
    <row r="825" spans="5:13" x14ac:dyDescent="0.25">
      <c r="E825" s="5"/>
      <c r="F825" s="5"/>
      <c r="G825" s="5"/>
      <c r="H825" s="5"/>
      <c r="I825" s="5"/>
      <c r="J825" s="5"/>
      <c r="K825" s="5"/>
      <c r="L825" s="5"/>
      <c r="M825" s="5"/>
    </row>
    <row r="826" spans="5:13" x14ac:dyDescent="0.25">
      <c r="E826" s="5"/>
      <c r="F826" s="5"/>
      <c r="G826" s="5"/>
      <c r="H826" s="5"/>
      <c r="I826" s="5"/>
      <c r="J826" s="5"/>
      <c r="K826" s="5"/>
      <c r="L826" s="5"/>
      <c r="M826" s="5"/>
    </row>
    <row r="827" spans="5:13" x14ac:dyDescent="0.25">
      <c r="E827" s="5"/>
      <c r="F827" s="5"/>
      <c r="G827" s="5"/>
      <c r="H827" s="5"/>
      <c r="I827" s="5"/>
      <c r="J827" s="5"/>
      <c r="K827" s="5"/>
      <c r="L827" s="5"/>
      <c r="M827" s="5"/>
    </row>
    <row r="828" spans="5:13" x14ac:dyDescent="0.25">
      <c r="E828" s="5"/>
      <c r="F828" s="5"/>
      <c r="G828" s="5"/>
      <c r="H828" s="5"/>
      <c r="I828" s="5"/>
      <c r="J828" s="5"/>
      <c r="K828" s="5"/>
      <c r="L828" s="5"/>
      <c r="M828" s="5"/>
    </row>
    <row r="829" spans="5:13" x14ac:dyDescent="0.25">
      <c r="E829" s="5"/>
      <c r="F829" s="5"/>
      <c r="G829" s="5"/>
      <c r="H829" s="5"/>
      <c r="I829" s="5"/>
      <c r="J829" s="5"/>
      <c r="K829" s="5"/>
      <c r="L829" s="5"/>
      <c r="M829" s="5"/>
    </row>
    <row r="830" spans="5:13" x14ac:dyDescent="0.25">
      <c r="E830" s="5"/>
      <c r="F830" s="5"/>
      <c r="G830" s="5"/>
      <c r="H830" s="5"/>
      <c r="I830" s="5"/>
      <c r="J830" s="5"/>
      <c r="K830" s="5"/>
      <c r="L830" s="5"/>
      <c r="M830" s="5"/>
    </row>
    <row r="831" spans="5:13" x14ac:dyDescent="0.25">
      <c r="E831" s="5"/>
      <c r="F831" s="5"/>
      <c r="G831" s="5"/>
      <c r="H831" s="5"/>
      <c r="I831" s="5"/>
      <c r="J831" s="5"/>
      <c r="K831" s="5"/>
      <c r="L831" s="5"/>
      <c r="M831" s="5"/>
    </row>
    <row r="832" spans="5:13" x14ac:dyDescent="0.25">
      <c r="E832" s="5"/>
      <c r="F832" s="5"/>
      <c r="G832" s="5"/>
      <c r="H832" s="5"/>
      <c r="I832" s="5"/>
      <c r="J832" s="5"/>
      <c r="K832" s="5"/>
      <c r="L832" s="5"/>
      <c r="M832" s="5"/>
    </row>
    <row r="833" spans="5:13" x14ac:dyDescent="0.25">
      <c r="E833" s="5"/>
      <c r="F833" s="5"/>
      <c r="G833" s="5"/>
      <c r="H833" s="5"/>
      <c r="I833" s="5"/>
      <c r="J833" s="5"/>
      <c r="K833" s="5"/>
      <c r="L833" s="5"/>
      <c r="M833" s="5"/>
    </row>
    <row r="834" spans="5:13" x14ac:dyDescent="0.25">
      <c r="E834" s="5"/>
      <c r="F834" s="5"/>
      <c r="G834" s="5"/>
      <c r="H834" s="5"/>
      <c r="I834" s="5"/>
      <c r="J834" s="5"/>
      <c r="K834" s="5"/>
      <c r="L834" s="5"/>
      <c r="M834" s="5"/>
    </row>
    <row r="835" spans="5:13" x14ac:dyDescent="0.25">
      <c r="E835" s="5"/>
      <c r="F835" s="5"/>
      <c r="G835" s="5"/>
      <c r="H835" s="5"/>
      <c r="I835" s="5"/>
      <c r="J835" s="5"/>
      <c r="K835" s="5"/>
      <c r="L835" s="5"/>
      <c r="M835" s="5"/>
    </row>
    <row r="836" spans="5:13" x14ac:dyDescent="0.25">
      <c r="E836" s="5"/>
      <c r="F836" s="5"/>
      <c r="G836" s="5"/>
      <c r="H836" s="5"/>
      <c r="I836" s="5"/>
      <c r="J836" s="5"/>
      <c r="K836" s="5"/>
      <c r="L836" s="5"/>
      <c r="M836" s="5"/>
    </row>
    <row r="837" spans="5:13" x14ac:dyDescent="0.25">
      <c r="E837" s="5"/>
      <c r="F837" s="5"/>
      <c r="G837" s="5"/>
      <c r="H837" s="5"/>
      <c r="I837" s="5"/>
      <c r="J837" s="5"/>
      <c r="K837" s="5"/>
      <c r="L837" s="5"/>
      <c r="M837" s="5"/>
    </row>
    <row r="838" spans="5:13" x14ac:dyDescent="0.25">
      <c r="E838" s="5"/>
      <c r="F838" s="5"/>
      <c r="G838" s="5"/>
      <c r="H838" s="5"/>
      <c r="I838" s="5"/>
      <c r="J838" s="5"/>
      <c r="K838" s="5"/>
      <c r="L838" s="5"/>
      <c r="M838" s="5"/>
    </row>
    <row r="839" spans="5:13" x14ac:dyDescent="0.25">
      <c r="E839" s="5"/>
      <c r="F839" s="5"/>
      <c r="G839" s="5"/>
      <c r="H839" s="5"/>
      <c r="I839" s="5"/>
      <c r="J839" s="5"/>
      <c r="K839" s="5"/>
      <c r="L839" s="5"/>
      <c r="M839" s="5"/>
    </row>
    <row r="840" spans="5:13" x14ac:dyDescent="0.25">
      <c r="E840" s="5"/>
      <c r="F840" s="5"/>
      <c r="G840" s="5"/>
      <c r="H840" s="5"/>
      <c r="I840" s="5"/>
      <c r="J840" s="5"/>
      <c r="K840" s="5"/>
      <c r="L840" s="5"/>
      <c r="M840" s="5"/>
    </row>
    <row r="841" spans="5:13" x14ac:dyDescent="0.25">
      <c r="E841" s="5"/>
      <c r="F841" s="5"/>
      <c r="G841" s="5"/>
      <c r="H841" s="5"/>
      <c r="I841" s="5"/>
      <c r="J841" s="5"/>
      <c r="K841" s="5"/>
      <c r="L841" s="5"/>
      <c r="M841" s="5"/>
    </row>
    <row r="842" spans="5:13" x14ac:dyDescent="0.25">
      <c r="E842" s="5"/>
      <c r="F842" s="5"/>
      <c r="G842" s="5"/>
      <c r="H842" s="5"/>
      <c r="I842" s="5"/>
      <c r="J842" s="5"/>
      <c r="K842" s="5"/>
      <c r="L842" s="5"/>
      <c r="M842" s="5"/>
    </row>
    <row r="843" spans="5:13" x14ac:dyDescent="0.25">
      <c r="E843" s="5"/>
      <c r="F843" s="5"/>
      <c r="G843" s="5"/>
      <c r="H843" s="5"/>
      <c r="I843" s="5"/>
      <c r="J843" s="5"/>
      <c r="K843" s="5"/>
      <c r="L843" s="5"/>
      <c r="M843" s="5"/>
    </row>
    <row r="844" spans="5:13" x14ac:dyDescent="0.25">
      <c r="E844" s="5"/>
      <c r="F844" s="5"/>
      <c r="G844" s="5"/>
      <c r="H844" s="5"/>
      <c r="I844" s="5"/>
      <c r="J844" s="5"/>
      <c r="K844" s="5"/>
      <c r="L844" s="5"/>
      <c r="M844" s="5"/>
    </row>
    <row r="845" spans="5:13" x14ac:dyDescent="0.25">
      <c r="E845" s="5"/>
      <c r="F845" s="5"/>
      <c r="G845" s="5"/>
      <c r="H845" s="5"/>
      <c r="I845" s="5"/>
      <c r="J845" s="5"/>
      <c r="K845" s="5"/>
      <c r="L845" s="5"/>
      <c r="M845" s="5"/>
    </row>
    <row r="846" spans="5:13" x14ac:dyDescent="0.25">
      <c r="E846" s="5"/>
      <c r="F846" s="5"/>
      <c r="G846" s="5"/>
      <c r="H846" s="5"/>
      <c r="I846" s="5"/>
      <c r="J846" s="5"/>
      <c r="K846" s="5"/>
      <c r="L846" s="5"/>
      <c r="M846" s="5"/>
    </row>
    <row r="847" spans="5:13" x14ac:dyDescent="0.25">
      <c r="E847" s="5"/>
      <c r="F847" s="5"/>
      <c r="G847" s="5"/>
      <c r="H847" s="5"/>
      <c r="I847" s="5"/>
      <c r="J847" s="5"/>
      <c r="K847" s="5"/>
      <c r="L847" s="5"/>
      <c r="M847" s="5"/>
    </row>
    <row r="848" spans="5:13" x14ac:dyDescent="0.25">
      <c r="E848" s="5"/>
      <c r="F848" s="5"/>
      <c r="G848" s="5"/>
      <c r="H848" s="5"/>
      <c r="I848" s="5"/>
      <c r="J848" s="5"/>
      <c r="K848" s="5"/>
      <c r="L848" s="5"/>
      <c r="M848" s="5"/>
    </row>
    <row r="849" spans="5:13" x14ac:dyDescent="0.25">
      <c r="E849" s="5"/>
      <c r="F849" s="5"/>
      <c r="G849" s="5"/>
      <c r="H849" s="5"/>
      <c r="I849" s="5"/>
      <c r="J849" s="5"/>
      <c r="K849" s="5"/>
      <c r="L849" s="5"/>
      <c r="M849" s="5"/>
    </row>
    <row r="850" spans="5:13" x14ac:dyDescent="0.25">
      <c r="E850" s="5"/>
      <c r="F850" s="5"/>
      <c r="G850" s="5"/>
      <c r="H850" s="5"/>
      <c r="I850" s="5"/>
      <c r="J850" s="5"/>
      <c r="K850" s="5"/>
      <c r="L850" s="5"/>
      <c r="M850" s="5"/>
    </row>
    <row r="851" spans="5:13" x14ac:dyDescent="0.25">
      <c r="E851" s="5"/>
      <c r="F851" s="5"/>
      <c r="G851" s="5"/>
      <c r="H851" s="5"/>
      <c r="I851" s="5"/>
      <c r="J851" s="5"/>
      <c r="K851" s="5"/>
      <c r="L851" s="5"/>
      <c r="M851" s="5"/>
    </row>
    <row r="852" spans="5:13" x14ac:dyDescent="0.25">
      <c r="E852" s="5"/>
      <c r="F852" s="5"/>
      <c r="G852" s="5"/>
      <c r="H852" s="5"/>
      <c r="I852" s="5"/>
      <c r="J852" s="5"/>
      <c r="K852" s="5"/>
      <c r="L852" s="5"/>
      <c r="M852" s="5"/>
    </row>
    <row r="853" spans="5:13" x14ac:dyDescent="0.25">
      <c r="E853" s="5"/>
      <c r="F853" s="5"/>
      <c r="G853" s="5"/>
      <c r="H853" s="5"/>
      <c r="I853" s="5"/>
      <c r="J853" s="5"/>
      <c r="K853" s="5"/>
      <c r="L853" s="5"/>
      <c r="M853" s="5"/>
    </row>
    <row r="854" spans="5:13" x14ac:dyDescent="0.25">
      <c r="E854" s="5"/>
      <c r="F854" s="5"/>
      <c r="G854" s="5"/>
      <c r="H854" s="5"/>
      <c r="I854" s="5"/>
      <c r="J854" s="5"/>
      <c r="K854" s="5"/>
      <c r="L854" s="5"/>
      <c r="M854" s="5"/>
    </row>
    <row r="855" spans="5:13" x14ac:dyDescent="0.25">
      <c r="E855" s="5"/>
      <c r="F855" s="5"/>
      <c r="G855" s="5"/>
      <c r="H855" s="5"/>
      <c r="I855" s="5"/>
      <c r="J855" s="5"/>
      <c r="K855" s="5"/>
      <c r="L855" s="5"/>
      <c r="M855" s="5"/>
    </row>
    <row r="856" spans="5:13" x14ac:dyDescent="0.25">
      <c r="E856" s="5"/>
      <c r="F856" s="5"/>
      <c r="G856" s="5"/>
      <c r="H856" s="5"/>
      <c r="I856" s="5"/>
      <c r="J856" s="5"/>
      <c r="K856" s="5"/>
      <c r="L856" s="5"/>
      <c r="M856" s="5"/>
    </row>
    <row r="857" spans="5:13" x14ac:dyDescent="0.25">
      <c r="E857" s="5"/>
      <c r="F857" s="5"/>
      <c r="G857" s="5"/>
      <c r="H857" s="5"/>
      <c r="I857" s="5"/>
      <c r="J857" s="5"/>
      <c r="K857" s="5"/>
      <c r="L857" s="5"/>
      <c r="M857" s="5"/>
    </row>
    <row r="858" spans="5:13" x14ac:dyDescent="0.25">
      <c r="E858" s="5"/>
      <c r="F858" s="5"/>
      <c r="G858" s="5"/>
      <c r="H858" s="5"/>
      <c r="I858" s="5"/>
      <c r="J858" s="5"/>
      <c r="K858" s="5"/>
      <c r="L858" s="5"/>
      <c r="M858" s="5"/>
    </row>
    <row r="859" spans="5:13" x14ac:dyDescent="0.25">
      <c r="E859" s="5"/>
      <c r="F859" s="5"/>
      <c r="G859" s="5"/>
      <c r="H859" s="5"/>
      <c r="I859" s="5"/>
      <c r="J859" s="5"/>
      <c r="K859" s="5"/>
      <c r="L859" s="5"/>
      <c r="M859" s="5"/>
    </row>
    <row r="860" spans="5:13" x14ac:dyDescent="0.25">
      <c r="E860" s="5"/>
      <c r="F860" s="5"/>
      <c r="G860" s="5"/>
      <c r="H860" s="5"/>
      <c r="I860" s="5"/>
      <c r="J860" s="5"/>
      <c r="K860" s="5"/>
      <c r="L860" s="5"/>
      <c r="M860" s="5"/>
    </row>
    <row r="861" spans="5:13" x14ac:dyDescent="0.25">
      <c r="E861" s="5"/>
      <c r="F861" s="5"/>
      <c r="G861" s="5"/>
      <c r="H861" s="5"/>
      <c r="I861" s="5"/>
      <c r="J861" s="5"/>
      <c r="K861" s="5"/>
      <c r="L861" s="5"/>
      <c r="M861" s="5"/>
    </row>
    <row r="862" spans="5:13" x14ac:dyDescent="0.25">
      <c r="E862" s="5"/>
      <c r="F862" s="5"/>
      <c r="G862" s="5"/>
      <c r="H862" s="5"/>
      <c r="I862" s="5"/>
      <c r="J862" s="5"/>
      <c r="K862" s="5"/>
      <c r="L862" s="5"/>
      <c r="M862" s="5"/>
    </row>
    <row r="863" spans="5:13" x14ac:dyDescent="0.25">
      <c r="E863" s="5"/>
      <c r="F863" s="5"/>
      <c r="G863" s="5"/>
      <c r="H863" s="5"/>
      <c r="I863" s="5"/>
      <c r="J863" s="5"/>
      <c r="K863" s="5"/>
      <c r="L863" s="5"/>
      <c r="M863" s="5"/>
    </row>
    <row r="864" spans="5:13" x14ac:dyDescent="0.25">
      <c r="E864" s="5"/>
      <c r="F864" s="5"/>
      <c r="G864" s="5"/>
      <c r="H864" s="5"/>
      <c r="I864" s="5"/>
      <c r="J864" s="5"/>
      <c r="K864" s="5"/>
      <c r="L864" s="5"/>
      <c r="M864" s="5"/>
    </row>
    <row r="865" spans="5:13" x14ac:dyDescent="0.25">
      <c r="E865" s="5"/>
      <c r="F865" s="5"/>
      <c r="G865" s="5"/>
      <c r="H865" s="5"/>
      <c r="I865" s="5"/>
      <c r="J865" s="5"/>
      <c r="K865" s="5"/>
      <c r="L865" s="5"/>
      <c r="M865" s="5"/>
    </row>
    <row r="866" spans="5:13" x14ac:dyDescent="0.25">
      <c r="E866" s="5"/>
      <c r="F866" s="5"/>
      <c r="G866" s="5"/>
      <c r="H866" s="5"/>
      <c r="I866" s="5"/>
      <c r="J866" s="5"/>
      <c r="K866" s="5"/>
      <c r="L866" s="5"/>
      <c r="M866" s="5"/>
    </row>
    <row r="867" spans="5:13" x14ac:dyDescent="0.25">
      <c r="E867" s="5"/>
      <c r="F867" s="5"/>
      <c r="G867" s="5"/>
      <c r="H867" s="5"/>
      <c r="I867" s="5"/>
      <c r="J867" s="5"/>
      <c r="K867" s="5"/>
      <c r="L867" s="5"/>
      <c r="M867" s="5"/>
    </row>
    <row r="868" spans="5:13" x14ac:dyDescent="0.25">
      <c r="E868" s="5"/>
      <c r="F868" s="5"/>
      <c r="G868" s="5"/>
      <c r="H868" s="5"/>
      <c r="I868" s="5"/>
      <c r="J868" s="5"/>
      <c r="K868" s="5"/>
      <c r="L868" s="5"/>
      <c r="M868" s="5"/>
    </row>
    <row r="869" spans="5:13" x14ac:dyDescent="0.25">
      <c r="E869" s="5"/>
      <c r="F869" s="5"/>
      <c r="G869" s="5"/>
      <c r="H869" s="5"/>
      <c r="I869" s="5"/>
      <c r="J869" s="5"/>
      <c r="K869" s="5"/>
      <c r="L869" s="5"/>
      <c r="M869" s="5"/>
    </row>
    <row r="870" spans="5:13" x14ac:dyDescent="0.25">
      <c r="E870" s="5"/>
      <c r="F870" s="5"/>
      <c r="G870" s="5"/>
      <c r="H870" s="5"/>
      <c r="I870" s="5"/>
      <c r="J870" s="5"/>
      <c r="K870" s="5"/>
      <c r="L870" s="5"/>
      <c r="M870" s="5"/>
    </row>
    <row r="871" spans="5:13" x14ac:dyDescent="0.25">
      <c r="E871" s="5"/>
      <c r="F871" s="5"/>
      <c r="G871" s="5"/>
      <c r="H871" s="5"/>
      <c r="I871" s="5"/>
      <c r="J871" s="5"/>
      <c r="K871" s="5"/>
      <c r="L871" s="5"/>
      <c r="M871" s="5"/>
    </row>
    <row r="872" spans="5:13" x14ac:dyDescent="0.25">
      <c r="E872" s="5"/>
      <c r="F872" s="5"/>
      <c r="G872" s="5"/>
      <c r="H872" s="5"/>
      <c r="I872" s="5"/>
      <c r="J872" s="5"/>
      <c r="K872" s="5"/>
      <c r="L872" s="5"/>
      <c r="M872" s="5"/>
    </row>
    <row r="873" spans="5:13" x14ac:dyDescent="0.25">
      <c r="E873" s="5"/>
      <c r="F873" s="5"/>
      <c r="G873" s="5"/>
      <c r="H873" s="5"/>
      <c r="I873" s="5"/>
      <c r="J873" s="5"/>
      <c r="K873" s="5"/>
      <c r="L873" s="5"/>
      <c r="M873" s="5"/>
    </row>
    <row r="874" spans="5:13" x14ac:dyDescent="0.25">
      <c r="E874" s="5"/>
      <c r="F874" s="5"/>
      <c r="G874" s="5"/>
      <c r="H874" s="5"/>
      <c r="I874" s="5"/>
      <c r="J874" s="5"/>
      <c r="K874" s="5"/>
      <c r="L874" s="5"/>
      <c r="M874" s="5"/>
    </row>
    <row r="875" spans="5:13" x14ac:dyDescent="0.25">
      <c r="E875" s="5"/>
      <c r="F875" s="5"/>
      <c r="G875" s="5"/>
      <c r="H875" s="5"/>
      <c r="I875" s="5"/>
      <c r="J875" s="5"/>
      <c r="K875" s="5"/>
      <c r="L875" s="5"/>
      <c r="M875" s="5"/>
    </row>
    <row r="876" spans="5:13" x14ac:dyDescent="0.25">
      <c r="E876" s="5"/>
      <c r="F876" s="5"/>
      <c r="G876" s="5"/>
      <c r="H876" s="5"/>
      <c r="I876" s="5"/>
      <c r="J876" s="5"/>
      <c r="K876" s="5"/>
      <c r="L876" s="5"/>
      <c r="M876" s="5"/>
    </row>
    <row r="877" spans="5:13" x14ac:dyDescent="0.25">
      <c r="E877" s="5"/>
      <c r="F877" s="5"/>
      <c r="G877" s="5"/>
      <c r="H877" s="5"/>
      <c r="I877" s="5"/>
      <c r="J877" s="5"/>
      <c r="K877" s="5"/>
      <c r="L877" s="5"/>
      <c r="M877" s="5"/>
    </row>
    <row r="878" spans="5:13" x14ac:dyDescent="0.25">
      <c r="E878" s="5"/>
      <c r="F878" s="5"/>
      <c r="G878" s="5"/>
      <c r="H878" s="5"/>
      <c r="I878" s="5"/>
      <c r="J878" s="5"/>
      <c r="K878" s="5"/>
      <c r="L878" s="5"/>
      <c r="M878" s="5"/>
    </row>
    <row r="879" spans="5:13" x14ac:dyDescent="0.25">
      <c r="E879" s="5"/>
      <c r="F879" s="5"/>
      <c r="G879" s="5"/>
      <c r="H879" s="5"/>
      <c r="I879" s="5"/>
      <c r="J879" s="5"/>
      <c r="K879" s="5"/>
      <c r="L879" s="5"/>
      <c r="M879" s="5"/>
    </row>
    <row r="880" spans="5:13" x14ac:dyDescent="0.25">
      <c r="E880" s="5"/>
      <c r="F880" s="5"/>
      <c r="G880" s="5"/>
      <c r="H880" s="5"/>
      <c r="I880" s="5"/>
      <c r="J880" s="5"/>
      <c r="K880" s="5"/>
      <c r="L880" s="5"/>
      <c r="M880" s="5"/>
    </row>
    <row r="881" spans="5:13" x14ac:dyDescent="0.25">
      <c r="E881" s="5"/>
      <c r="F881" s="5"/>
      <c r="G881" s="5"/>
      <c r="H881" s="5"/>
      <c r="I881" s="5"/>
      <c r="J881" s="5"/>
      <c r="K881" s="5"/>
      <c r="L881" s="5"/>
      <c r="M881" s="5"/>
    </row>
    <row r="882" spans="5:13" x14ac:dyDescent="0.25">
      <c r="E882" s="5"/>
      <c r="F882" s="5"/>
      <c r="G882" s="5"/>
      <c r="H882" s="5"/>
      <c r="I882" s="5"/>
      <c r="J882" s="5"/>
      <c r="K882" s="5"/>
      <c r="L882" s="5"/>
      <c r="M882" s="5"/>
    </row>
    <row r="883" spans="5:13" x14ac:dyDescent="0.25">
      <c r="E883" s="5"/>
      <c r="F883" s="5"/>
      <c r="G883" s="5"/>
      <c r="H883" s="5"/>
      <c r="I883" s="5"/>
      <c r="J883" s="5"/>
      <c r="K883" s="5"/>
      <c r="L883" s="5"/>
      <c r="M883" s="5"/>
    </row>
    <row r="884" spans="5:13" x14ac:dyDescent="0.25">
      <c r="E884" s="5"/>
      <c r="F884" s="5"/>
      <c r="G884" s="5"/>
      <c r="H884" s="5"/>
      <c r="I884" s="5"/>
      <c r="J884" s="5"/>
      <c r="K884" s="5"/>
      <c r="L884" s="5"/>
      <c r="M884" s="5"/>
    </row>
    <row r="885" spans="5:13" x14ac:dyDescent="0.25">
      <c r="E885" s="5"/>
      <c r="F885" s="5"/>
      <c r="G885" s="5"/>
      <c r="H885" s="5"/>
      <c r="I885" s="5"/>
      <c r="J885" s="5"/>
      <c r="K885" s="5"/>
      <c r="L885" s="5"/>
      <c r="M885" s="5"/>
    </row>
    <row r="886" spans="5:13" x14ac:dyDescent="0.25">
      <c r="E886" s="5"/>
      <c r="F886" s="5"/>
      <c r="G886" s="5"/>
      <c r="H886" s="5"/>
      <c r="I886" s="5"/>
      <c r="J886" s="5"/>
      <c r="K886" s="5"/>
      <c r="L886" s="5"/>
      <c r="M886" s="5"/>
    </row>
    <row r="887" spans="5:13" x14ac:dyDescent="0.25">
      <c r="E887" s="5"/>
      <c r="F887" s="5"/>
      <c r="G887" s="5"/>
      <c r="H887" s="5"/>
      <c r="I887" s="5"/>
      <c r="J887" s="5"/>
      <c r="K887" s="5"/>
      <c r="L887" s="5"/>
      <c r="M887" s="5"/>
    </row>
    <row r="888" spans="5:13" x14ac:dyDescent="0.25">
      <c r="E888" s="5"/>
      <c r="F888" s="5"/>
      <c r="G888" s="5"/>
      <c r="H888" s="5"/>
      <c r="I888" s="5"/>
      <c r="J888" s="5"/>
      <c r="K888" s="5"/>
      <c r="L888" s="5"/>
      <c r="M888" s="5"/>
    </row>
    <row r="889" spans="5:13" x14ac:dyDescent="0.25">
      <c r="E889" s="5"/>
      <c r="F889" s="5"/>
      <c r="G889" s="5"/>
      <c r="H889" s="5"/>
      <c r="I889" s="5"/>
      <c r="J889" s="5"/>
      <c r="K889" s="5"/>
      <c r="L889" s="5"/>
      <c r="M889" s="5"/>
    </row>
    <row r="890" spans="5:13" x14ac:dyDescent="0.25">
      <c r="E890" s="5"/>
      <c r="F890" s="5"/>
      <c r="G890" s="5"/>
      <c r="H890" s="5"/>
      <c r="I890" s="5"/>
      <c r="J890" s="5"/>
      <c r="K890" s="5"/>
      <c r="L890" s="5"/>
      <c r="M890" s="5"/>
    </row>
    <row r="891" spans="5:13" x14ac:dyDescent="0.25">
      <c r="E891" s="5"/>
      <c r="F891" s="5"/>
      <c r="G891" s="5"/>
      <c r="H891" s="5"/>
      <c r="I891" s="5"/>
      <c r="J891" s="5"/>
      <c r="K891" s="5"/>
      <c r="L891" s="5"/>
      <c r="M891" s="5"/>
    </row>
    <row r="892" spans="5:13" x14ac:dyDescent="0.25">
      <c r="E892" s="5"/>
      <c r="F892" s="5"/>
      <c r="G892" s="5"/>
      <c r="H892" s="5"/>
      <c r="I892" s="5"/>
      <c r="J892" s="5"/>
      <c r="K892" s="5"/>
      <c r="L892" s="5"/>
      <c r="M892" s="5"/>
    </row>
    <row r="893" spans="5:13" x14ac:dyDescent="0.25">
      <c r="E893" s="5"/>
      <c r="F893" s="5"/>
      <c r="G893" s="5"/>
      <c r="H893" s="5"/>
      <c r="I893" s="5"/>
      <c r="J893" s="5"/>
      <c r="K893" s="5"/>
      <c r="L893" s="5"/>
      <c r="M893" s="5"/>
    </row>
    <row r="894" spans="5:13" x14ac:dyDescent="0.25">
      <c r="E894" s="5"/>
      <c r="F894" s="5"/>
      <c r="G894" s="5"/>
      <c r="H894" s="5"/>
      <c r="I894" s="5"/>
      <c r="J894" s="5"/>
      <c r="K894" s="5"/>
      <c r="L894" s="5"/>
      <c r="M894" s="5"/>
    </row>
    <row r="895" spans="5:13" x14ac:dyDescent="0.25">
      <c r="E895" s="5"/>
      <c r="F895" s="5"/>
      <c r="G895" s="5"/>
      <c r="H895" s="5"/>
      <c r="I895" s="5"/>
      <c r="J895" s="5"/>
      <c r="K895" s="5"/>
      <c r="L895" s="5"/>
      <c r="M895" s="5"/>
    </row>
    <row r="896" spans="5:13" x14ac:dyDescent="0.25">
      <c r="E896" s="5"/>
      <c r="F896" s="5"/>
      <c r="G896" s="5"/>
      <c r="H896" s="5"/>
      <c r="I896" s="5"/>
      <c r="J896" s="5"/>
      <c r="K896" s="5"/>
      <c r="L896" s="5"/>
      <c r="M896" s="5"/>
    </row>
    <row r="897" spans="5:13" x14ac:dyDescent="0.25">
      <c r="E897" s="5"/>
      <c r="F897" s="5"/>
      <c r="G897" s="5"/>
      <c r="H897" s="5"/>
      <c r="I897" s="5"/>
      <c r="J897" s="5"/>
      <c r="K897" s="5"/>
      <c r="L897" s="5"/>
      <c r="M897" s="5"/>
    </row>
    <row r="898" spans="5:13" x14ac:dyDescent="0.25">
      <c r="E898" s="5"/>
      <c r="F898" s="5"/>
      <c r="G898" s="5"/>
      <c r="H898" s="5"/>
      <c r="I898" s="5"/>
      <c r="J898" s="5"/>
      <c r="K898" s="5"/>
      <c r="L898" s="5"/>
      <c r="M898" s="5"/>
    </row>
    <row r="899" spans="5:13" x14ac:dyDescent="0.25">
      <c r="E899" s="5"/>
      <c r="F899" s="5"/>
      <c r="G899" s="5"/>
      <c r="H899" s="5"/>
      <c r="I899" s="5"/>
      <c r="J899" s="5"/>
      <c r="K899" s="5"/>
      <c r="L899" s="5"/>
      <c r="M899" s="5"/>
    </row>
    <row r="900" spans="5:13" x14ac:dyDescent="0.25">
      <c r="E900" s="5"/>
      <c r="F900" s="5"/>
      <c r="G900" s="5"/>
      <c r="H900" s="5"/>
      <c r="I900" s="5"/>
      <c r="J900" s="5"/>
      <c r="K900" s="5"/>
      <c r="L900" s="5"/>
      <c r="M900" s="5"/>
    </row>
    <row r="901" spans="5:13" x14ac:dyDescent="0.25">
      <c r="E901" s="5"/>
      <c r="F901" s="5"/>
      <c r="G901" s="5"/>
      <c r="H901" s="5"/>
      <c r="I901" s="5"/>
      <c r="J901" s="5"/>
      <c r="K901" s="5"/>
      <c r="L901" s="5"/>
      <c r="M901" s="5"/>
    </row>
    <row r="902" spans="5:13" x14ac:dyDescent="0.25">
      <c r="E902" s="5"/>
      <c r="F902" s="5"/>
      <c r="G902" s="5"/>
      <c r="H902" s="5"/>
      <c r="I902" s="5"/>
      <c r="J902" s="5"/>
      <c r="K902" s="5"/>
      <c r="L902" s="5"/>
      <c r="M902" s="5"/>
    </row>
    <row r="903" spans="5:13" x14ac:dyDescent="0.25">
      <c r="E903" s="5"/>
      <c r="F903" s="5"/>
      <c r="G903" s="5"/>
      <c r="H903" s="5"/>
      <c r="I903" s="5"/>
      <c r="J903" s="5"/>
      <c r="K903" s="5"/>
      <c r="L903" s="5"/>
      <c r="M903" s="5"/>
    </row>
    <row r="904" spans="5:13" x14ac:dyDescent="0.25">
      <c r="E904" s="5"/>
      <c r="F904" s="5"/>
      <c r="G904" s="5"/>
      <c r="H904" s="5"/>
      <c r="I904" s="5"/>
      <c r="J904" s="5"/>
      <c r="K904" s="5"/>
      <c r="L904" s="5"/>
      <c r="M904" s="5"/>
    </row>
    <row r="905" spans="5:13" x14ac:dyDescent="0.25">
      <c r="E905" s="5"/>
      <c r="F905" s="5"/>
      <c r="G905" s="5"/>
      <c r="H905" s="5"/>
      <c r="I905" s="5"/>
      <c r="J905" s="5"/>
      <c r="K905" s="5"/>
      <c r="L905" s="5"/>
      <c r="M905" s="5"/>
    </row>
    <row r="906" spans="5:13" x14ac:dyDescent="0.25">
      <c r="E906" s="5"/>
      <c r="F906" s="5"/>
      <c r="G906" s="5"/>
      <c r="H906" s="5"/>
      <c r="I906" s="5"/>
      <c r="J906" s="5"/>
      <c r="K906" s="5"/>
      <c r="L906" s="5"/>
      <c r="M906" s="5"/>
    </row>
    <row r="907" spans="5:13" x14ac:dyDescent="0.25">
      <c r="E907" s="5"/>
      <c r="F907" s="5"/>
      <c r="G907" s="5"/>
      <c r="H907" s="5"/>
      <c r="I907" s="5"/>
      <c r="J907" s="5"/>
      <c r="K907" s="5"/>
      <c r="L907" s="5"/>
      <c r="M907" s="5"/>
    </row>
    <row r="908" spans="5:13" x14ac:dyDescent="0.25">
      <c r="E908" s="5"/>
      <c r="F908" s="5"/>
      <c r="G908" s="5"/>
      <c r="H908" s="5"/>
      <c r="I908" s="5"/>
      <c r="J908" s="5"/>
      <c r="K908" s="5"/>
      <c r="L908" s="5"/>
      <c r="M908" s="5"/>
    </row>
    <row r="909" spans="5:13" x14ac:dyDescent="0.25">
      <c r="E909" s="5"/>
      <c r="F909" s="5"/>
      <c r="G909" s="5"/>
      <c r="H909" s="5"/>
      <c r="I909" s="5"/>
      <c r="J909" s="5"/>
      <c r="K909" s="5"/>
      <c r="L909" s="5"/>
      <c r="M909" s="5"/>
    </row>
    <row r="910" spans="5:13" x14ac:dyDescent="0.25">
      <c r="E910" s="5"/>
      <c r="F910" s="5"/>
      <c r="G910" s="5"/>
      <c r="H910" s="5"/>
      <c r="I910" s="5"/>
      <c r="J910" s="5"/>
      <c r="K910" s="5"/>
      <c r="L910" s="5"/>
      <c r="M910" s="5"/>
    </row>
    <row r="911" spans="5:13" x14ac:dyDescent="0.25">
      <c r="E911" s="5"/>
      <c r="F911" s="5"/>
      <c r="G911" s="5"/>
      <c r="H911" s="5"/>
      <c r="I911" s="5"/>
      <c r="J911" s="5"/>
      <c r="K911" s="5"/>
      <c r="L911" s="5"/>
      <c r="M911" s="5"/>
    </row>
    <row r="912" spans="5:13" x14ac:dyDescent="0.25">
      <c r="E912" s="5"/>
      <c r="F912" s="5"/>
      <c r="G912" s="5"/>
      <c r="H912" s="5"/>
      <c r="I912" s="5"/>
      <c r="J912" s="5"/>
      <c r="K912" s="5"/>
      <c r="L912" s="5"/>
      <c r="M912" s="5"/>
    </row>
    <row r="913" spans="5:13" x14ac:dyDescent="0.25">
      <c r="E913" s="5"/>
      <c r="F913" s="5"/>
      <c r="G913" s="5"/>
      <c r="H913" s="5"/>
      <c r="I913" s="5"/>
      <c r="J913" s="5"/>
      <c r="K913" s="5"/>
      <c r="L913" s="5"/>
      <c r="M913" s="5"/>
    </row>
    <row r="914" spans="5:13" x14ac:dyDescent="0.25">
      <c r="E914" s="5"/>
      <c r="F914" s="5"/>
      <c r="G914" s="5"/>
      <c r="H914" s="5"/>
      <c r="I914" s="5"/>
      <c r="J914" s="5"/>
      <c r="K914" s="5"/>
      <c r="L914" s="5"/>
      <c r="M914" s="5"/>
    </row>
    <row r="915" spans="5:13" x14ac:dyDescent="0.25">
      <c r="E915" s="5"/>
      <c r="F915" s="5"/>
      <c r="G915" s="5"/>
      <c r="H915" s="5"/>
      <c r="I915" s="5"/>
      <c r="J915" s="5"/>
      <c r="K915" s="5"/>
      <c r="L915" s="5"/>
      <c r="M915" s="5"/>
    </row>
    <row r="916" spans="5:13" x14ac:dyDescent="0.25">
      <c r="E916" s="5"/>
      <c r="F916" s="5"/>
      <c r="G916" s="5"/>
      <c r="H916" s="5"/>
      <c r="I916" s="5"/>
      <c r="J916" s="5"/>
      <c r="K916" s="5"/>
      <c r="L916" s="5"/>
      <c r="M916" s="5"/>
    </row>
    <row r="917" spans="5:13" x14ac:dyDescent="0.25">
      <c r="E917" s="5"/>
      <c r="F917" s="5"/>
      <c r="G917" s="5"/>
      <c r="H917" s="5"/>
      <c r="I917" s="5"/>
      <c r="J917" s="5"/>
      <c r="K917" s="5"/>
      <c r="L917" s="5"/>
      <c r="M917" s="5"/>
    </row>
    <row r="918" spans="5:13" x14ac:dyDescent="0.25">
      <c r="E918" s="5"/>
      <c r="F918" s="5"/>
      <c r="G918" s="5"/>
      <c r="H918" s="5"/>
      <c r="I918" s="5"/>
      <c r="J918" s="5"/>
      <c r="K918" s="5"/>
      <c r="L918" s="5"/>
      <c r="M918" s="5"/>
    </row>
    <row r="919" spans="5:13" x14ac:dyDescent="0.25">
      <c r="E919" s="5"/>
      <c r="F919" s="5"/>
      <c r="G919" s="5"/>
      <c r="H919" s="5"/>
      <c r="I919" s="5"/>
      <c r="J919" s="5"/>
      <c r="K919" s="5"/>
      <c r="L919" s="5"/>
      <c r="M919" s="5"/>
    </row>
    <row r="920" spans="5:13" x14ac:dyDescent="0.25">
      <c r="E920" s="5"/>
      <c r="F920" s="5"/>
      <c r="G920" s="5"/>
      <c r="H920" s="5"/>
      <c r="I920" s="5"/>
      <c r="J920" s="5"/>
      <c r="K920" s="5"/>
      <c r="L920" s="5"/>
      <c r="M920" s="5"/>
    </row>
    <row r="921" spans="5:13" x14ac:dyDescent="0.25">
      <c r="E921" s="5"/>
      <c r="F921" s="5"/>
      <c r="G921" s="5"/>
      <c r="H921" s="5"/>
      <c r="I921" s="5"/>
      <c r="J921" s="5"/>
      <c r="K921" s="5"/>
      <c r="L921" s="5"/>
      <c r="M921" s="5"/>
    </row>
    <row r="922" spans="5:13" x14ac:dyDescent="0.25">
      <c r="E922" s="5"/>
      <c r="F922" s="5"/>
      <c r="G922" s="5"/>
      <c r="H922" s="5"/>
      <c r="I922" s="5"/>
      <c r="J922" s="5"/>
      <c r="K922" s="5"/>
      <c r="L922" s="5"/>
      <c r="M922" s="5"/>
    </row>
    <row r="923" spans="5:13" x14ac:dyDescent="0.25">
      <c r="E923" s="5"/>
      <c r="F923" s="5"/>
      <c r="G923" s="5"/>
      <c r="H923" s="5"/>
      <c r="I923" s="5"/>
      <c r="J923" s="5"/>
      <c r="K923" s="5"/>
      <c r="L923" s="5"/>
      <c r="M923" s="5"/>
    </row>
    <row r="924" spans="5:13" x14ac:dyDescent="0.25">
      <c r="E924" s="5"/>
      <c r="F924" s="5"/>
      <c r="G924" s="5"/>
      <c r="H924" s="5"/>
      <c r="I924" s="5"/>
      <c r="J924" s="5"/>
      <c r="K924" s="5"/>
      <c r="L924" s="5"/>
      <c r="M924" s="5"/>
    </row>
    <row r="925" spans="5:13" x14ac:dyDescent="0.25">
      <c r="E925" s="5"/>
      <c r="F925" s="5"/>
      <c r="G925" s="5"/>
      <c r="H925" s="5"/>
      <c r="I925" s="5"/>
      <c r="J925" s="5"/>
      <c r="K925" s="5"/>
      <c r="L925" s="5"/>
      <c r="M925" s="5"/>
    </row>
    <row r="926" spans="5:13" x14ac:dyDescent="0.25">
      <c r="E926" s="5"/>
      <c r="F926" s="5"/>
      <c r="G926" s="5"/>
      <c r="H926" s="5"/>
      <c r="I926" s="5"/>
      <c r="J926" s="5"/>
      <c r="K926" s="5"/>
      <c r="L926" s="5"/>
      <c r="M926" s="5"/>
    </row>
    <row r="927" spans="5:13" x14ac:dyDescent="0.25">
      <c r="E927" s="5"/>
      <c r="F927" s="5"/>
      <c r="G927" s="5"/>
      <c r="H927" s="5"/>
      <c r="I927" s="5"/>
      <c r="J927" s="5"/>
      <c r="K927" s="5"/>
      <c r="L927" s="5"/>
      <c r="M927" s="5"/>
    </row>
    <row r="928" spans="5:13" x14ac:dyDescent="0.25">
      <c r="E928" s="5"/>
      <c r="F928" s="5"/>
      <c r="G928" s="5"/>
      <c r="H928" s="5"/>
      <c r="I928" s="5"/>
      <c r="J928" s="5"/>
      <c r="K928" s="5"/>
      <c r="L928" s="5"/>
      <c r="M928" s="5"/>
    </row>
    <row r="929" spans="5:13" x14ac:dyDescent="0.25">
      <c r="E929" s="5"/>
      <c r="F929" s="5"/>
      <c r="G929" s="5"/>
      <c r="H929" s="5"/>
      <c r="I929" s="5"/>
      <c r="J929" s="5"/>
      <c r="K929" s="5"/>
      <c r="L929" s="5"/>
      <c r="M929" s="5"/>
    </row>
    <row r="930" spans="5:13" x14ac:dyDescent="0.25">
      <c r="E930" s="5"/>
      <c r="F930" s="5"/>
      <c r="G930" s="5"/>
      <c r="H930" s="5"/>
      <c r="I930" s="5"/>
      <c r="J930" s="5"/>
      <c r="K930" s="5"/>
      <c r="L930" s="5"/>
      <c r="M930" s="5"/>
    </row>
    <row r="931" spans="5:13" x14ac:dyDescent="0.25">
      <c r="E931" s="5"/>
      <c r="F931" s="5"/>
      <c r="G931" s="5"/>
      <c r="H931" s="5"/>
      <c r="I931" s="5"/>
      <c r="J931" s="5"/>
      <c r="K931" s="5"/>
      <c r="L931" s="5"/>
      <c r="M931" s="5"/>
    </row>
    <row r="932" spans="5:13" x14ac:dyDescent="0.25">
      <c r="E932" s="5"/>
      <c r="F932" s="5"/>
      <c r="G932" s="5"/>
      <c r="H932" s="5"/>
      <c r="I932" s="5"/>
      <c r="J932" s="5"/>
      <c r="K932" s="5"/>
      <c r="L932" s="5"/>
      <c r="M932" s="5"/>
    </row>
    <row r="933" spans="5:13" x14ac:dyDescent="0.25">
      <c r="E933" s="5"/>
      <c r="F933" s="5"/>
      <c r="G933" s="5"/>
      <c r="H933" s="5"/>
      <c r="I933" s="5"/>
      <c r="J933" s="5"/>
      <c r="K933" s="5"/>
      <c r="L933" s="5"/>
      <c r="M933" s="5"/>
    </row>
    <row r="934" spans="5:13" x14ac:dyDescent="0.25">
      <c r="E934" s="5"/>
      <c r="F934" s="5"/>
      <c r="G934" s="5"/>
      <c r="H934" s="5"/>
      <c r="I934" s="5"/>
      <c r="J934" s="5"/>
      <c r="K934" s="5"/>
      <c r="L934" s="5"/>
      <c r="M934" s="5"/>
    </row>
    <row r="935" spans="5:13" x14ac:dyDescent="0.25">
      <c r="E935" s="5"/>
      <c r="F935" s="5"/>
      <c r="G935" s="5"/>
      <c r="H935" s="5"/>
      <c r="I935" s="5"/>
      <c r="J935" s="5"/>
      <c r="K935" s="5"/>
      <c r="L935" s="5"/>
      <c r="M935" s="5"/>
    </row>
    <row r="936" spans="5:13" x14ac:dyDescent="0.25">
      <c r="E936" s="5"/>
      <c r="F936" s="5"/>
      <c r="G936" s="5"/>
      <c r="H936" s="5"/>
      <c r="I936" s="5"/>
      <c r="J936" s="5"/>
      <c r="K936" s="5"/>
      <c r="L936" s="5"/>
      <c r="M936" s="5"/>
    </row>
    <row r="937" spans="5:13" x14ac:dyDescent="0.25">
      <c r="E937" s="5"/>
      <c r="F937" s="5"/>
      <c r="G937" s="5"/>
      <c r="H937" s="5"/>
      <c r="I937" s="5"/>
      <c r="J937" s="5"/>
      <c r="K937" s="5"/>
      <c r="L937" s="5"/>
      <c r="M937" s="5"/>
    </row>
    <row r="938" spans="5:13" x14ac:dyDescent="0.25">
      <c r="E938" s="5"/>
      <c r="F938" s="5"/>
      <c r="G938" s="5"/>
      <c r="H938" s="5"/>
      <c r="I938" s="5"/>
      <c r="J938" s="5"/>
      <c r="K938" s="5"/>
      <c r="L938" s="5"/>
      <c r="M938" s="5"/>
    </row>
    <row r="939" spans="5:13" x14ac:dyDescent="0.25">
      <c r="E939" s="5"/>
      <c r="F939" s="5"/>
      <c r="G939" s="5"/>
      <c r="H939" s="5"/>
      <c r="I939" s="5"/>
      <c r="J939" s="5"/>
      <c r="K939" s="5"/>
      <c r="L939" s="5"/>
      <c r="M939" s="5"/>
    </row>
    <row r="940" spans="5:13" x14ac:dyDescent="0.25">
      <c r="E940" s="5"/>
      <c r="F940" s="5"/>
      <c r="G940" s="5"/>
      <c r="H940" s="5"/>
      <c r="I940" s="5"/>
      <c r="J940" s="5"/>
      <c r="K940" s="5"/>
      <c r="L940" s="5"/>
      <c r="M940" s="5"/>
    </row>
    <row r="941" spans="5:13" x14ac:dyDescent="0.25">
      <c r="E941" s="5"/>
      <c r="F941" s="5"/>
      <c r="G941" s="5"/>
      <c r="H941" s="5"/>
      <c r="I941" s="5"/>
      <c r="J941" s="5"/>
      <c r="K941" s="5"/>
      <c r="L941" s="5"/>
      <c r="M941" s="5"/>
    </row>
    <row r="942" spans="5:13" x14ac:dyDescent="0.25">
      <c r="E942" s="5"/>
      <c r="F942" s="5"/>
      <c r="G942" s="5"/>
      <c r="H942" s="5"/>
      <c r="I942" s="5"/>
      <c r="J942" s="5"/>
      <c r="K942" s="5"/>
      <c r="L942" s="5"/>
      <c r="M942" s="5"/>
    </row>
    <row r="943" spans="5:13" x14ac:dyDescent="0.25">
      <c r="E943" s="5"/>
      <c r="F943" s="5"/>
      <c r="G943" s="5"/>
      <c r="H943" s="5"/>
      <c r="I943" s="5"/>
      <c r="J943" s="5"/>
      <c r="K943" s="5"/>
      <c r="L943" s="5"/>
      <c r="M943" s="5"/>
    </row>
    <row r="944" spans="5:13" x14ac:dyDescent="0.25">
      <c r="E944" s="5"/>
      <c r="F944" s="5"/>
      <c r="G944" s="5"/>
      <c r="H944" s="5"/>
      <c r="I944" s="5"/>
      <c r="J944" s="5"/>
      <c r="K944" s="5"/>
      <c r="L944" s="5"/>
      <c r="M944" s="5"/>
    </row>
    <row r="945" spans="5:13" x14ac:dyDescent="0.25">
      <c r="E945" s="5"/>
      <c r="F945" s="5"/>
      <c r="G945" s="5"/>
      <c r="H945" s="5"/>
      <c r="I945" s="5"/>
      <c r="J945" s="5"/>
      <c r="K945" s="5"/>
      <c r="L945" s="5"/>
      <c r="M945" s="5"/>
    </row>
    <row r="946" spans="5:13" x14ac:dyDescent="0.25">
      <c r="E946" s="5"/>
      <c r="F946" s="5"/>
      <c r="G946" s="5"/>
      <c r="H946" s="5"/>
      <c r="I946" s="5"/>
      <c r="J946" s="5"/>
      <c r="K946" s="5"/>
      <c r="L946" s="5"/>
      <c r="M946" s="5"/>
    </row>
    <row r="947" spans="5:13" x14ac:dyDescent="0.25">
      <c r="E947" s="5"/>
      <c r="F947" s="5"/>
      <c r="G947" s="5"/>
      <c r="H947" s="5"/>
      <c r="I947" s="5"/>
      <c r="J947" s="5"/>
      <c r="K947" s="5"/>
      <c r="L947" s="5"/>
      <c r="M947" s="5"/>
    </row>
    <row r="948" spans="5:13" x14ac:dyDescent="0.25">
      <c r="E948" s="5"/>
      <c r="F948" s="5"/>
      <c r="G948" s="5"/>
      <c r="H948" s="5"/>
      <c r="I948" s="5"/>
      <c r="J948" s="5"/>
      <c r="K948" s="5"/>
      <c r="L948" s="5"/>
      <c r="M948" s="5"/>
    </row>
    <row r="949" spans="5:13" x14ac:dyDescent="0.25">
      <c r="E949" s="5"/>
      <c r="F949" s="5"/>
      <c r="G949" s="5"/>
      <c r="H949" s="5"/>
      <c r="I949" s="5"/>
      <c r="J949" s="5"/>
      <c r="K949" s="5"/>
      <c r="L949" s="5"/>
      <c r="M949" s="5"/>
    </row>
    <row r="950" spans="5:13" x14ac:dyDescent="0.25">
      <c r="E950" s="5"/>
      <c r="F950" s="5"/>
      <c r="G950" s="5"/>
      <c r="H950" s="5"/>
      <c r="I950" s="5"/>
      <c r="J950" s="5"/>
      <c r="K950" s="5"/>
      <c r="L950" s="5"/>
      <c r="M950" s="5"/>
    </row>
    <row r="951" spans="5:13" x14ac:dyDescent="0.25">
      <c r="E951" s="5"/>
      <c r="F951" s="5"/>
      <c r="G951" s="5"/>
      <c r="H951" s="5"/>
      <c r="I951" s="5"/>
      <c r="J951" s="5"/>
      <c r="K951" s="5"/>
      <c r="L951" s="5"/>
      <c r="M951" s="5"/>
    </row>
    <row r="952" spans="5:13" x14ac:dyDescent="0.25">
      <c r="E952" s="5"/>
      <c r="F952" s="5"/>
      <c r="G952" s="5"/>
      <c r="H952" s="5"/>
      <c r="I952" s="5"/>
      <c r="J952" s="5"/>
      <c r="K952" s="5"/>
      <c r="L952" s="5"/>
      <c r="M952" s="5"/>
    </row>
    <row r="953" spans="5:13" x14ac:dyDescent="0.25">
      <c r="E953" s="5"/>
      <c r="F953" s="5"/>
      <c r="G953" s="5"/>
      <c r="H953" s="5"/>
      <c r="I953" s="5"/>
      <c r="J953" s="5"/>
      <c r="K953" s="5"/>
      <c r="L953" s="5"/>
      <c r="M953" s="5"/>
    </row>
    <row r="954" spans="5:13" x14ac:dyDescent="0.25">
      <c r="E954" s="5"/>
      <c r="F954" s="5"/>
      <c r="G954" s="5"/>
      <c r="H954" s="5"/>
      <c r="I954" s="5"/>
      <c r="J954" s="5"/>
      <c r="K954" s="5"/>
      <c r="L954" s="5"/>
      <c r="M954" s="5"/>
    </row>
    <row r="955" spans="5:13" x14ac:dyDescent="0.25">
      <c r="E955" s="5"/>
      <c r="F955" s="5"/>
      <c r="G955" s="5"/>
      <c r="H955" s="5"/>
      <c r="I955" s="5"/>
      <c r="J955" s="5"/>
      <c r="K955" s="5"/>
      <c r="L955" s="5"/>
      <c r="M955" s="5"/>
    </row>
    <row r="956" spans="5:13" x14ac:dyDescent="0.25">
      <c r="E956" s="5"/>
      <c r="F956" s="5"/>
      <c r="G956" s="5"/>
      <c r="H956" s="5"/>
      <c r="I956" s="5"/>
      <c r="J956" s="5"/>
      <c r="K956" s="5"/>
      <c r="L956" s="5"/>
      <c r="M956" s="5"/>
    </row>
    <row r="957" spans="5:13" x14ac:dyDescent="0.25">
      <c r="E957" s="5"/>
      <c r="F957" s="5"/>
      <c r="G957" s="5"/>
      <c r="H957" s="5"/>
      <c r="I957" s="5"/>
      <c r="J957" s="5"/>
      <c r="K957" s="5"/>
      <c r="L957" s="5"/>
      <c r="M957" s="5"/>
    </row>
    <row r="958" spans="5:13" x14ac:dyDescent="0.25">
      <c r="E958" s="5"/>
      <c r="F958" s="5"/>
      <c r="G958" s="5"/>
      <c r="H958" s="5"/>
      <c r="I958" s="5"/>
      <c r="J958" s="5"/>
      <c r="K958" s="5"/>
      <c r="L958" s="5"/>
      <c r="M958" s="5"/>
    </row>
    <row r="959" spans="5:13" x14ac:dyDescent="0.25">
      <c r="E959" s="5"/>
      <c r="F959" s="5"/>
      <c r="G959" s="5"/>
      <c r="H959" s="5"/>
      <c r="I959" s="5"/>
      <c r="J959" s="5"/>
      <c r="K959" s="5"/>
      <c r="L959" s="5"/>
      <c r="M959" s="5"/>
    </row>
    <row r="960" spans="5:13" x14ac:dyDescent="0.25">
      <c r="E960" s="5"/>
      <c r="F960" s="5"/>
      <c r="G960" s="5"/>
      <c r="H960" s="5"/>
      <c r="I960" s="5"/>
      <c r="J960" s="5"/>
      <c r="K960" s="5"/>
      <c r="L960" s="5"/>
      <c r="M960" s="5"/>
    </row>
    <row r="961" spans="5:13" x14ac:dyDescent="0.25">
      <c r="E961" s="5"/>
      <c r="F961" s="5"/>
      <c r="G961" s="5"/>
      <c r="H961" s="5"/>
      <c r="I961" s="5"/>
      <c r="J961" s="5"/>
      <c r="K961" s="5"/>
      <c r="L961" s="5"/>
      <c r="M961" s="5"/>
    </row>
    <row r="962" spans="5:13" x14ac:dyDescent="0.25">
      <c r="E962" s="5"/>
      <c r="F962" s="5"/>
      <c r="G962" s="5"/>
      <c r="H962" s="5"/>
      <c r="I962" s="5"/>
      <c r="J962" s="5"/>
      <c r="K962" s="5"/>
      <c r="L962" s="5"/>
      <c r="M962" s="5"/>
    </row>
    <row r="963" spans="5:13" x14ac:dyDescent="0.25">
      <c r="E963" s="5"/>
      <c r="F963" s="5"/>
      <c r="G963" s="5"/>
      <c r="H963" s="5"/>
      <c r="I963" s="5"/>
      <c r="J963" s="5"/>
      <c r="K963" s="5"/>
      <c r="L963" s="5"/>
      <c r="M963" s="5"/>
    </row>
    <row r="964" spans="5:13" x14ac:dyDescent="0.25">
      <c r="E964" s="5"/>
      <c r="F964" s="5"/>
      <c r="G964" s="5"/>
      <c r="H964" s="5"/>
      <c r="I964" s="5"/>
      <c r="J964" s="5"/>
      <c r="K964" s="5"/>
      <c r="L964" s="5"/>
      <c r="M964" s="5"/>
    </row>
    <row r="965" spans="5:13" x14ac:dyDescent="0.25">
      <c r="E965" s="5"/>
      <c r="F965" s="5"/>
      <c r="G965" s="5"/>
      <c r="H965" s="5"/>
      <c r="I965" s="5"/>
      <c r="J965" s="5"/>
      <c r="K965" s="5"/>
      <c r="L965" s="5"/>
      <c r="M965" s="5"/>
    </row>
    <row r="966" spans="5:13" x14ac:dyDescent="0.25">
      <c r="E966" s="5"/>
      <c r="F966" s="5"/>
      <c r="G966" s="5"/>
      <c r="H966" s="5"/>
      <c r="I966" s="5"/>
      <c r="J966" s="5"/>
      <c r="K966" s="5"/>
      <c r="L966" s="5"/>
      <c r="M966" s="5"/>
    </row>
    <row r="967" spans="5:13" x14ac:dyDescent="0.25">
      <c r="E967" s="5"/>
      <c r="F967" s="5"/>
      <c r="G967" s="5"/>
      <c r="H967" s="5"/>
      <c r="I967" s="5"/>
      <c r="J967" s="5"/>
      <c r="K967" s="5"/>
      <c r="L967" s="5"/>
      <c r="M967" s="5"/>
    </row>
    <row r="968" spans="5:13" x14ac:dyDescent="0.25">
      <c r="E968" s="5"/>
      <c r="F968" s="5"/>
      <c r="G968" s="5"/>
      <c r="H968" s="5"/>
      <c r="I968" s="5"/>
      <c r="J968" s="5"/>
      <c r="K968" s="5"/>
      <c r="L968" s="5"/>
      <c r="M968" s="5"/>
    </row>
    <row r="969" spans="5:13" x14ac:dyDescent="0.25">
      <c r="E969" s="5"/>
      <c r="F969" s="5"/>
      <c r="G969" s="5"/>
      <c r="H969" s="5"/>
      <c r="I969" s="5"/>
      <c r="J969" s="5"/>
      <c r="K969" s="5"/>
      <c r="L969" s="5"/>
      <c r="M969" s="5"/>
    </row>
    <row r="970" spans="5:13" x14ac:dyDescent="0.25">
      <c r="E970" s="5"/>
      <c r="F970" s="5"/>
      <c r="G970" s="5"/>
      <c r="H970" s="5"/>
      <c r="I970" s="5"/>
      <c r="J970" s="5"/>
      <c r="K970" s="5"/>
      <c r="L970" s="5"/>
      <c r="M970" s="5"/>
    </row>
    <row r="971" spans="5:13" x14ac:dyDescent="0.25">
      <c r="E971" s="5"/>
      <c r="F971" s="5"/>
      <c r="G971" s="5"/>
      <c r="H971" s="5"/>
      <c r="I971" s="5"/>
      <c r="J971" s="5"/>
      <c r="K971" s="5"/>
      <c r="L971" s="5"/>
      <c r="M971" s="5"/>
    </row>
    <row r="972" spans="5:13" x14ac:dyDescent="0.25">
      <c r="E972" s="5"/>
      <c r="F972" s="5"/>
      <c r="G972" s="5"/>
      <c r="H972" s="5"/>
      <c r="I972" s="5"/>
      <c r="J972" s="5"/>
      <c r="K972" s="5"/>
      <c r="L972" s="5"/>
      <c r="M972" s="5"/>
    </row>
    <row r="973" spans="5:13" x14ac:dyDescent="0.25">
      <c r="E973" s="5"/>
      <c r="F973" s="5"/>
      <c r="G973" s="5"/>
      <c r="H973" s="5"/>
      <c r="I973" s="5"/>
      <c r="J973" s="5"/>
      <c r="K973" s="5"/>
      <c r="L973" s="5"/>
      <c r="M973" s="5"/>
    </row>
    <row r="974" spans="5:13" x14ac:dyDescent="0.25">
      <c r="E974" s="5"/>
      <c r="F974" s="5"/>
      <c r="G974" s="5"/>
      <c r="H974" s="5"/>
      <c r="I974" s="5"/>
      <c r="J974" s="5"/>
      <c r="K974" s="5"/>
      <c r="L974" s="5"/>
      <c r="M974" s="5"/>
    </row>
    <row r="975" spans="5:13" x14ac:dyDescent="0.25">
      <c r="E975" s="5"/>
      <c r="F975" s="5"/>
      <c r="G975" s="5"/>
      <c r="H975" s="5"/>
      <c r="I975" s="5"/>
      <c r="J975" s="5"/>
      <c r="K975" s="5"/>
      <c r="L975" s="5"/>
      <c r="M975" s="5"/>
    </row>
    <row r="976" spans="5:13" x14ac:dyDescent="0.25">
      <c r="E976" s="5"/>
      <c r="F976" s="5"/>
      <c r="G976" s="5"/>
      <c r="H976" s="5"/>
      <c r="I976" s="5"/>
      <c r="J976" s="5"/>
      <c r="K976" s="5"/>
      <c r="L976" s="5"/>
      <c r="M976" s="5"/>
    </row>
    <row r="977" spans="5:13" x14ac:dyDescent="0.25">
      <c r="E977" s="5"/>
      <c r="F977" s="5"/>
      <c r="G977" s="5"/>
      <c r="H977" s="5"/>
      <c r="I977" s="5"/>
      <c r="J977" s="5"/>
      <c r="K977" s="5"/>
      <c r="L977" s="5"/>
      <c r="M977" s="5"/>
    </row>
    <row r="978" spans="5:13" x14ac:dyDescent="0.25">
      <c r="E978" s="5"/>
      <c r="F978" s="5"/>
      <c r="G978" s="5"/>
      <c r="H978" s="5"/>
      <c r="I978" s="5"/>
      <c r="J978" s="5"/>
      <c r="K978" s="5"/>
      <c r="L978" s="5"/>
      <c r="M978" s="5"/>
    </row>
    <row r="979" spans="5:13" x14ac:dyDescent="0.25">
      <c r="E979" s="5"/>
      <c r="F979" s="5"/>
      <c r="G979" s="5"/>
      <c r="H979" s="5"/>
      <c r="I979" s="5"/>
      <c r="J979" s="5"/>
      <c r="K979" s="5"/>
      <c r="L979" s="5"/>
      <c r="M979" s="5"/>
    </row>
    <row r="980" spans="5:13" x14ac:dyDescent="0.25">
      <c r="E980" s="5"/>
      <c r="F980" s="5"/>
      <c r="G980" s="5"/>
      <c r="H980" s="5"/>
      <c r="I980" s="5"/>
      <c r="J980" s="5"/>
      <c r="K980" s="5"/>
      <c r="L980" s="5"/>
      <c r="M980" s="5"/>
    </row>
    <row r="981" spans="5:13" x14ac:dyDescent="0.25">
      <c r="E981" s="5"/>
      <c r="F981" s="5"/>
      <c r="G981" s="5"/>
      <c r="H981" s="5"/>
      <c r="I981" s="5"/>
      <c r="J981" s="5"/>
      <c r="K981" s="5"/>
      <c r="L981" s="5"/>
      <c r="M981" s="5"/>
    </row>
    <row r="982" spans="5:13" x14ac:dyDescent="0.25">
      <c r="E982" s="5"/>
      <c r="F982" s="5"/>
      <c r="G982" s="5"/>
      <c r="H982" s="5"/>
      <c r="I982" s="5"/>
      <c r="J982" s="5"/>
      <c r="K982" s="5"/>
      <c r="L982" s="5"/>
      <c r="M982" s="5"/>
    </row>
    <row r="983" spans="5:13" x14ac:dyDescent="0.25">
      <c r="E983" s="5"/>
      <c r="F983" s="5"/>
      <c r="G983" s="5"/>
      <c r="H983" s="5"/>
      <c r="I983" s="5"/>
      <c r="J983" s="5"/>
      <c r="K983" s="5"/>
      <c r="L983" s="5"/>
      <c r="M983" s="5"/>
    </row>
    <row r="984" spans="5:13" x14ac:dyDescent="0.25">
      <c r="E984" s="5"/>
      <c r="F984" s="5"/>
      <c r="G984" s="5"/>
      <c r="H984" s="5"/>
      <c r="I984" s="5"/>
      <c r="J984" s="5"/>
      <c r="K984" s="5"/>
      <c r="L984" s="5"/>
      <c r="M984" s="5"/>
    </row>
    <row r="985" spans="5:13" x14ac:dyDescent="0.25">
      <c r="E985" s="5"/>
      <c r="F985" s="5"/>
      <c r="G985" s="5"/>
      <c r="H985" s="5"/>
      <c r="I985" s="5"/>
      <c r="J985" s="5"/>
      <c r="K985" s="5"/>
      <c r="L985" s="5"/>
      <c r="M985" s="5"/>
    </row>
    <row r="986" spans="5:13" x14ac:dyDescent="0.25">
      <c r="E986" s="5"/>
      <c r="F986" s="5"/>
      <c r="G986" s="5"/>
      <c r="H986" s="5"/>
      <c r="I986" s="5"/>
      <c r="J986" s="5"/>
      <c r="K986" s="5"/>
      <c r="L986" s="5"/>
      <c r="M986" s="5"/>
    </row>
    <row r="987" spans="5:13" x14ac:dyDescent="0.25">
      <c r="E987" s="5"/>
      <c r="F987" s="5"/>
      <c r="G987" s="5"/>
      <c r="H987" s="5"/>
      <c r="I987" s="5"/>
      <c r="J987" s="5"/>
      <c r="K987" s="5"/>
      <c r="L987" s="5"/>
      <c r="M987" s="5"/>
    </row>
    <row r="988" spans="5:13" x14ac:dyDescent="0.25">
      <c r="E988" s="5"/>
      <c r="F988" s="5"/>
      <c r="G988" s="5"/>
      <c r="H988" s="5"/>
      <c r="I988" s="5"/>
      <c r="J988" s="5"/>
      <c r="K988" s="5"/>
      <c r="L988" s="5"/>
      <c r="M988" s="5"/>
    </row>
    <row r="989" spans="5:13" x14ac:dyDescent="0.25">
      <c r="E989" s="5"/>
      <c r="F989" s="5"/>
      <c r="G989" s="5"/>
      <c r="H989" s="5"/>
      <c r="I989" s="5"/>
      <c r="J989" s="5"/>
      <c r="K989" s="5"/>
      <c r="L989" s="5"/>
      <c r="M989" s="5"/>
    </row>
    <row r="990" spans="5:13" x14ac:dyDescent="0.25">
      <c r="E990" s="5"/>
      <c r="F990" s="5"/>
      <c r="G990" s="5"/>
      <c r="H990" s="5"/>
      <c r="I990" s="5"/>
      <c r="J990" s="5"/>
      <c r="K990" s="5"/>
      <c r="L990" s="5"/>
      <c r="M990" s="5"/>
    </row>
    <row r="991" spans="5:13" x14ac:dyDescent="0.25">
      <c r="E991" s="5"/>
      <c r="F991" s="5"/>
      <c r="G991" s="5"/>
      <c r="H991" s="5"/>
      <c r="I991" s="5"/>
      <c r="J991" s="5"/>
      <c r="K991" s="5"/>
      <c r="L991" s="5"/>
      <c r="M991" s="5"/>
    </row>
    <row r="992" spans="5:13" x14ac:dyDescent="0.25">
      <c r="E992" s="5"/>
      <c r="F992" s="5"/>
      <c r="G992" s="5"/>
      <c r="H992" s="5"/>
      <c r="I992" s="5"/>
      <c r="J992" s="5"/>
      <c r="K992" s="5"/>
      <c r="L992" s="5"/>
      <c r="M992" s="5"/>
    </row>
    <row r="993" spans="5:13" x14ac:dyDescent="0.25">
      <c r="E993" s="5"/>
      <c r="F993" s="5"/>
      <c r="G993" s="5"/>
      <c r="H993" s="5"/>
      <c r="I993" s="5"/>
      <c r="J993" s="5"/>
      <c r="K993" s="5"/>
      <c r="L993" s="5"/>
      <c r="M993" s="5"/>
    </row>
    <row r="994" spans="5:13" x14ac:dyDescent="0.25">
      <c r="E994" s="5"/>
      <c r="F994" s="5"/>
      <c r="G994" s="5"/>
      <c r="H994" s="5"/>
      <c r="I994" s="5"/>
      <c r="J994" s="5"/>
      <c r="K994" s="5"/>
      <c r="L994" s="5"/>
      <c r="M994" s="5"/>
    </row>
    <row r="995" spans="5:13" x14ac:dyDescent="0.25">
      <c r="E995" s="5"/>
      <c r="F995" s="5"/>
      <c r="G995" s="5"/>
      <c r="H995" s="5"/>
      <c r="I995" s="5"/>
      <c r="J995" s="5"/>
      <c r="K995" s="5"/>
      <c r="L995" s="5"/>
      <c r="M995" s="5"/>
    </row>
    <row r="996" spans="5:13" x14ac:dyDescent="0.25">
      <c r="E996" s="5"/>
      <c r="F996" s="5"/>
      <c r="G996" s="5"/>
      <c r="H996" s="5"/>
      <c r="I996" s="5"/>
      <c r="J996" s="5"/>
      <c r="K996" s="5"/>
      <c r="L996" s="5"/>
      <c r="M996" s="5"/>
    </row>
    <row r="997" spans="5:13" x14ac:dyDescent="0.25">
      <c r="E997" s="5"/>
      <c r="F997" s="5"/>
      <c r="G997" s="5"/>
      <c r="H997" s="5"/>
      <c r="I997" s="5"/>
      <c r="J997" s="5"/>
      <c r="K997" s="5"/>
      <c r="L997" s="5"/>
      <c r="M997" s="5"/>
    </row>
    <row r="998" spans="5:13" x14ac:dyDescent="0.25">
      <c r="E998" s="5"/>
      <c r="F998" s="5"/>
      <c r="G998" s="5"/>
      <c r="H998" s="5"/>
      <c r="I998" s="5"/>
      <c r="J998" s="5"/>
      <c r="K998" s="5"/>
      <c r="L998" s="5"/>
      <c r="M998" s="5"/>
    </row>
    <row r="999" spans="5:13" x14ac:dyDescent="0.25">
      <c r="E999" s="5"/>
      <c r="F999" s="5"/>
      <c r="G999" s="5"/>
      <c r="H999" s="5"/>
      <c r="I999" s="5"/>
      <c r="J999" s="5"/>
      <c r="K999" s="5"/>
      <c r="L999" s="5"/>
      <c r="M999" s="5"/>
    </row>
    <row r="1000" spans="5:13" x14ac:dyDescent="0.25">
      <c r="E1000" s="5"/>
      <c r="F1000" s="5"/>
      <c r="G1000" s="5"/>
      <c r="H1000" s="5"/>
      <c r="I1000" s="5"/>
      <c r="J1000" s="5"/>
      <c r="K1000" s="5"/>
      <c r="L1000" s="5"/>
      <c r="M1000" s="5"/>
    </row>
    <row r="1001" spans="5:13" x14ac:dyDescent="0.25">
      <c r="E1001" s="5"/>
      <c r="F1001" s="5"/>
      <c r="G1001" s="5"/>
      <c r="H1001" s="5"/>
      <c r="I1001" s="5"/>
      <c r="J1001" s="5"/>
      <c r="K1001" s="5"/>
      <c r="L1001" s="5"/>
      <c r="M1001" s="5"/>
    </row>
    <row r="1002" spans="5:13" x14ac:dyDescent="0.25">
      <c r="E1002" s="5"/>
      <c r="F1002" s="5"/>
      <c r="G1002" s="5"/>
      <c r="H1002" s="5"/>
      <c r="I1002" s="5"/>
      <c r="J1002" s="5"/>
      <c r="K1002" s="5"/>
      <c r="L1002" s="5"/>
      <c r="M1002" s="5"/>
    </row>
    <row r="1003" spans="5:13" x14ac:dyDescent="0.25">
      <c r="E1003" s="5"/>
      <c r="F1003" s="5"/>
      <c r="G1003" s="5"/>
      <c r="H1003" s="5"/>
      <c r="I1003" s="5"/>
      <c r="J1003" s="5"/>
      <c r="K1003" s="5"/>
      <c r="L1003" s="5"/>
      <c r="M1003" s="5"/>
    </row>
    <row r="1004" spans="5:13" x14ac:dyDescent="0.25">
      <c r="E1004" s="5"/>
      <c r="F1004" s="5"/>
      <c r="G1004" s="5"/>
      <c r="H1004" s="5"/>
      <c r="I1004" s="5"/>
      <c r="J1004" s="5"/>
      <c r="K1004" s="5"/>
      <c r="L1004" s="5"/>
      <c r="M1004" s="5"/>
    </row>
    <row r="1005" spans="5:13" x14ac:dyDescent="0.25">
      <c r="E1005" s="5"/>
      <c r="F1005" s="5"/>
      <c r="G1005" s="5"/>
      <c r="H1005" s="5"/>
      <c r="I1005" s="5"/>
      <c r="J1005" s="5"/>
      <c r="K1005" s="5"/>
      <c r="L1005" s="5"/>
      <c r="M1005" s="5"/>
    </row>
    <row r="1006" spans="5:13" x14ac:dyDescent="0.25">
      <c r="E1006" s="5"/>
      <c r="F1006" s="5"/>
      <c r="G1006" s="5"/>
      <c r="H1006" s="5"/>
      <c r="I1006" s="5"/>
      <c r="J1006" s="5"/>
      <c r="K1006" s="5"/>
      <c r="L1006" s="5"/>
      <c r="M1006" s="5"/>
    </row>
    <row r="1007" spans="5:13" x14ac:dyDescent="0.25">
      <c r="E1007" s="5"/>
      <c r="F1007" s="5"/>
      <c r="G1007" s="5"/>
      <c r="H1007" s="5"/>
      <c r="I1007" s="5"/>
      <c r="J1007" s="5"/>
      <c r="K1007" s="5"/>
      <c r="L1007" s="5"/>
      <c r="M1007" s="5"/>
    </row>
    <row r="1008" spans="5:13" x14ac:dyDescent="0.25">
      <c r="E1008" s="5"/>
      <c r="F1008" s="5"/>
      <c r="G1008" s="5"/>
      <c r="H1008" s="5"/>
      <c r="I1008" s="5"/>
      <c r="J1008" s="5"/>
      <c r="K1008" s="5"/>
      <c r="L1008" s="5"/>
      <c r="M1008" s="5"/>
    </row>
    <row r="1009" spans="5:13" x14ac:dyDescent="0.25">
      <c r="E1009" s="5"/>
      <c r="F1009" s="5"/>
      <c r="G1009" s="5"/>
      <c r="H1009" s="5"/>
      <c r="I1009" s="5"/>
      <c r="J1009" s="5"/>
      <c r="K1009" s="5"/>
      <c r="L1009" s="5"/>
      <c r="M1009" s="5"/>
    </row>
    <row r="1010" spans="5:13" x14ac:dyDescent="0.25">
      <c r="E1010" s="5"/>
      <c r="F1010" s="5"/>
      <c r="G1010" s="5"/>
      <c r="H1010" s="5"/>
      <c r="I1010" s="5"/>
      <c r="J1010" s="5"/>
      <c r="K1010" s="5"/>
      <c r="L1010" s="5"/>
      <c r="M1010" s="5"/>
    </row>
    <row r="1011" spans="5:13" x14ac:dyDescent="0.25">
      <c r="E1011" s="5"/>
      <c r="F1011" s="5"/>
      <c r="G1011" s="5"/>
      <c r="H1011" s="5"/>
      <c r="I1011" s="5"/>
      <c r="J1011" s="5"/>
      <c r="K1011" s="5"/>
      <c r="L1011" s="5"/>
      <c r="M1011" s="5"/>
    </row>
    <row r="1012" spans="5:13" x14ac:dyDescent="0.25">
      <c r="E1012" s="5"/>
      <c r="F1012" s="5"/>
      <c r="G1012" s="5"/>
      <c r="H1012" s="5"/>
      <c r="I1012" s="5"/>
      <c r="J1012" s="5"/>
      <c r="K1012" s="5"/>
      <c r="L1012" s="5"/>
      <c r="M1012" s="5"/>
    </row>
    <row r="1013" spans="5:13" x14ac:dyDescent="0.25">
      <c r="E1013" s="5"/>
      <c r="F1013" s="5"/>
      <c r="G1013" s="5"/>
      <c r="H1013" s="5"/>
      <c r="I1013" s="5"/>
      <c r="J1013" s="5"/>
      <c r="K1013" s="5"/>
      <c r="L1013" s="5"/>
      <c r="M1013" s="5"/>
    </row>
    <row r="1014" spans="5:13" x14ac:dyDescent="0.25">
      <c r="E1014" s="5"/>
      <c r="F1014" s="5"/>
      <c r="G1014" s="5"/>
      <c r="H1014" s="5"/>
      <c r="I1014" s="5"/>
      <c r="J1014" s="5"/>
      <c r="K1014" s="5"/>
      <c r="L1014" s="5"/>
      <c r="M1014" s="5"/>
    </row>
    <row r="1015" spans="5:13" x14ac:dyDescent="0.25">
      <c r="E1015" s="5"/>
      <c r="F1015" s="5"/>
      <c r="G1015" s="5"/>
      <c r="H1015" s="5"/>
      <c r="I1015" s="5"/>
      <c r="J1015" s="5"/>
      <c r="K1015" s="5"/>
      <c r="L1015" s="5"/>
      <c r="M1015" s="5"/>
    </row>
    <row r="1016" spans="5:13" x14ac:dyDescent="0.25">
      <c r="E1016" s="5"/>
      <c r="F1016" s="5"/>
      <c r="G1016" s="5"/>
      <c r="H1016" s="5"/>
      <c r="I1016" s="5"/>
      <c r="J1016" s="5"/>
      <c r="K1016" s="5"/>
      <c r="L1016" s="5"/>
      <c r="M1016" s="5"/>
    </row>
    <row r="1017" spans="5:13" x14ac:dyDescent="0.25">
      <c r="E1017" s="5"/>
      <c r="F1017" s="5"/>
      <c r="G1017" s="5"/>
      <c r="H1017" s="5"/>
      <c r="I1017" s="5"/>
      <c r="J1017" s="5"/>
      <c r="K1017" s="5"/>
      <c r="L1017" s="5"/>
      <c r="M1017" s="5"/>
    </row>
    <row r="1018" spans="5:13" x14ac:dyDescent="0.25">
      <c r="E1018" s="5"/>
      <c r="F1018" s="5"/>
      <c r="G1018" s="5"/>
      <c r="H1018" s="5"/>
      <c r="I1018" s="5"/>
      <c r="J1018" s="5"/>
      <c r="K1018" s="5"/>
      <c r="L1018" s="5"/>
      <c r="M1018" s="5"/>
    </row>
    <row r="1019" spans="5:13" x14ac:dyDescent="0.25">
      <c r="E1019" s="5"/>
      <c r="F1019" s="5"/>
      <c r="G1019" s="5"/>
      <c r="H1019" s="5"/>
      <c r="I1019" s="5"/>
      <c r="J1019" s="5"/>
      <c r="K1019" s="5"/>
      <c r="L1019" s="5"/>
      <c r="M1019" s="5"/>
    </row>
    <row r="1020" spans="5:13" x14ac:dyDescent="0.25">
      <c r="E1020" s="5"/>
      <c r="F1020" s="5"/>
      <c r="G1020" s="5"/>
      <c r="H1020" s="5"/>
      <c r="I1020" s="5"/>
      <c r="J1020" s="5"/>
      <c r="K1020" s="5"/>
      <c r="L1020" s="5"/>
      <c r="M1020" s="5"/>
    </row>
    <row r="1021" spans="5:13" x14ac:dyDescent="0.25">
      <c r="E1021" s="5"/>
      <c r="F1021" s="5"/>
      <c r="G1021" s="5"/>
      <c r="H1021" s="5"/>
      <c r="I1021" s="5"/>
      <c r="J1021" s="5"/>
      <c r="K1021" s="5"/>
      <c r="L1021" s="5"/>
      <c r="M1021" s="5"/>
    </row>
    <row r="1022" spans="5:13" x14ac:dyDescent="0.25">
      <c r="E1022" s="5"/>
      <c r="F1022" s="5"/>
      <c r="G1022" s="5"/>
      <c r="H1022" s="5"/>
      <c r="I1022" s="5"/>
      <c r="J1022" s="5"/>
      <c r="K1022" s="5"/>
      <c r="L1022" s="5"/>
      <c r="M1022" s="5"/>
    </row>
    <row r="1023" spans="5:13" x14ac:dyDescent="0.25">
      <c r="E1023" s="5"/>
      <c r="F1023" s="5"/>
      <c r="G1023" s="5"/>
      <c r="H1023" s="5"/>
      <c r="I1023" s="5"/>
      <c r="J1023" s="5"/>
      <c r="K1023" s="5"/>
      <c r="L1023" s="5"/>
      <c r="M1023" s="5"/>
    </row>
    <row r="1024" spans="5:13" x14ac:dyDescent="0.25">
      <c r="E1024" s="5"/>
      <c r="F1024" s="5"/>
      <c r="G1024" s="5"/>
      <c r="H1024" s="5"/>
      <c r="I1024" s="5"/>
      <c r="J1024" s="5"/>
      <c r="K1024" s="5"/>
      <c r="L1024" s="5"/>
      <c r="M1024" s="5"/>
    </row>
    <row r="1025" spans="5:13" x14ac:dyDescent="0.25">
      <c r="E1025" s="5"/>
      <c r="F1025" s="5"/>
      <c r="G1025" s="5"/>
      <c r="H1025" s="5"/>
      <c r="I1025" s="5"/>
      <c r="J1025" s="5"/>
      <c r="K1025" s="5"/>
      <c r="L1025" s="5"/>
      <c r="M1025" s="5"/>
    </row>
    <row r="1026" spans="5:13" x14ac:dyDescent="0.25">
      <c r="E1026" s="5"/>
      <c r="F1026" s="5"/>
      <c r="G1026" s="5"/>
      <c r="H1026" s="5"/>
      <c r="I1026" s="5"/>
      <c r="J1026" s="5"/>
      <c r="K1026" s="5"/>
      <c r="L1026" s="5"/>
      <c r="M1026" s="5"/>
    </row>
    <row r="1027" spans="5:13" x14ac:dyDescent="0.25">
      <c r="E1027" s="5"/>
      <c r="F1027" s="5"/>
      <c r="G1027" s="5"/>
      <c r="H1027" s="5"/>
      <c r="I1027" s="5"/>
      <c r="J1027" s="5"/>
      <c r="K1027" s="5"/>
      <c r="L1027" s="5"/>
      <c r="M1027" s="5"/>
    </row>
    <row r="1028" spans="5:13" x14ac:dyDescent="0.25">
      <c r="E1028" s="5"/>
      <c r="F1028" s="5"/>
      <c r="G1028" s="5"/>
      <c r="H1028" s="5"/>
      <c r="I1028" s="5"/>
      <c r="J1028" s="5"/>
      <c r="K1028" s="5"/>
      <c r="L1028" s="5"/>
      <c r="M1028" s="5"/>
    </row>
    <row r="1029" spans="5:13" x14ac:dyDescent="0.25">
      <c r="E1029" s="5"/>
      <c r="F1029" s="5"/>
      <c r="G1029" s="5"/>
      <c r="H1029" s="5"/>
      <c r="I1029" s="5"/>
      <c r="J1029" s="5"/>
      <c r="K1029" s="5"/>
      <c r="L1029" s="5"/>
      <c r="M1029" s="5"/>
    </row>
    <row r="1030" spans="5:13" x14ac:dyDescent="0.25">
      <c r="E1030" s="5"/>
      <c r="F1030" s="5"/>
      <c r="G1030" s="5"/>
      <c r="H1030" s="5"/>
      <c r="I1030" s="5"/>
      <c r="J1030" s="5"/>
      <c r="K1030" s="5"/>
      <c r="L1030" s="5"/>
      <c r="M1030" s="5"/>
    </row>
    <row r="1031" spans="5:13" x14ac:dyDescent="0.25">
      <c r="E1031" s="5"/>
      <c r="F1031" s="5"/>
      <c r="G1031" s="5"/>
      <c r="H1031" s="5"/>
      <c r="I1031" s="5"/>
      <c r="J1031" s="5"/>
      <c r="K1031" s="5"/>
      <c r="L1031" s="5"/>
      <c r="M1031" s="5"/>
    </row>
    <row r="1032" spans="5:13" x14ac:dyDescent="0.25">
      <c r="E1032" s="5"/>
      <c r="F1032" s="5"/>
      <c r="G1032" s="5"/>
      <c r="H1032" s="5"/>
      <c r="I1032" s="5"/>
      <c r="J1032" s="5"/>
      <c r="K1032" s="5"/>
      <c r="L1032" s="5"/>
      <c r="M1032" s="5"/>
    </row>
    <row r="1033" spans="5:13" x14ac:dyDescent="0.25">
      <c r="E1033" s="5"/>
      <c r="F1033" s="5"/>
      <c r="G1033" s="5"/>
      <c r="H1033" s="5"/>
      <c r="I1033" s="5"/>
      <c r="J1033" s="5"/>
      <c r="K1033" s="5"/>
      <c r="L1033" s="5"/>
      <c r="M1033" s="5"/>
    </row>
    <row r="1034" spans="5:13" x14ac:dyDescent="0.25">
      <c r="E1034" s="5"/>
      <c r="F1034" s="5"/>
      <c r="G1034" s="5"/>
      <c r="H1034" s="5"/>
      <c r="I1034" s="5"/>
      <c r="J1034" s="5"/>
      <c r="K1034" s="5"/>
      <c r="L1034" s="5"/>
      <c r="M1034" s="5"/>
    </row>
    <row r="1035" spans="5:13" x14ac:dyDescent="0.25">
      <c r="E1035" s="5"/>
      <c r="F1035" s="5"/>
      <c r="G1035" s="5"/>
      <c r="H1035" s="5"/>
      <c r="I1035" s="5"/>
      <c r="J1035" s="5"/>
      <c r="K1035" s="5"/>
      <c r="L1035" s="5"/>
      <c r="M1035" s="5"/>
    </row>
    <row r="1036" spans="5:13" x14ac:dyDescent="0.25">
      <c r="E1036" s="5"/>
      <c r="F1036" s="5"/>
      <c r="G1036" s="5"/>
      <c r="H1036" s="5"/>
      <c r="I1036" s="5"/>
      <c r="J1036" s="5"/>
      <c r="K1036" s="5"/>
      <c r="L1036" s="5"/>
      <c r="M1036" s="5"/>
    </row>
    <row r="1037" spans="5:13" x14ac:dyDescent="0.25">
      <c r="E1037" s="5"/>
      <c r="F1037" s="5"/>
      <c r="G1037" s="5"/>
      <c r="H1037" s="5"/>
      <c r="I1037" s="5"/>
      <c r="J1037" s="5"/>
      <c r="K1037" s="5"/>
      <c r="L1037" s="5"/>
      <c r="M1037" s="5"/>
    </row>
    <row r="1038" spans="5:13" x14ac:dyDescent="0.25">
      <c r="E1038" s="5"/>
      <c r="F1038" s="5"/>
      <c r="G1038" s="5"/>
      <c r="H1038" s="5"/>
      <c r="I1038" s="5"/>
      <c r="J1038" s="5"/>
      <c r="K1038" s="5"/>
      <c r="L1038" s="5"/>
      <c r="M1038" s="5"/>
    </row>
    <row r="1039" spans="5:13" x14ac:dyDescent="0.25">
      <c r="E1039" s="5"/>
      <c r="F1039" s="5"/>
      <c r="G1039" s="5"/>
      <c r="H1039" s="5"/>
      <c r="I1039" s="5"/>
      <c r="J1039" s="5"/>
      <c r="K1039" s="5"/>
      <c r="L1039" s="5"/>
      <c r="M1039" s="5"/>
    </row>
    <row r="1040" spans="5:13" x14ac:dyDescent="0.25">
      <c r="E1040" s="5"/>
      <c r="F1040" s="5"/>
      <c r="G1040" s="5"/>
      <c r="H1040" s="5"/>
      <c r="I1040" s="5"/>
      <c r="J1040" s="5"/>
      <c r="K1040" s="5"/>
      <c r="L1040" s="5"/>
      <c r="M1040" s="5"/>
    </row>
    <row r="1041" spans="5:13" x14ac:dyDescent="0.25">
      <c r="E1041" s="5"/>
      <c r="F1041" s="5"/>
      <c r="G1041" s="5"/>
      <c r="H1041" s="5"/>
      <c r="I1041" s="5"/>
      <c r="J1041" s="5"/>
      <c r="K1041" s="5"/>
      <c r="L1041" s="5"/>
      <c r="M1041" s="5"/>
    </row>
    <row r="1042" spans="5:13" x14ac:dyDescent="0.25">
      <c r="E1042" s="5"/>
      <c r="F1042" s="5"/>
      <c r="G1042" s="5"/>
      <c r="H1042" s="5"/>
      <c r="I1042" s="5"/>
      <c r="J1042" s="5"/>
      <c r="K1042" s="5"/>
      <c r="L1042" s="5"/>
      <c r="M1042" s="5"/>
    </row>
    <row r="1043" spans="5:13" x14ac:dyDescent="0.25">
      <c r="E1043" s="5"/>
      <c r="F1043" s="5"/>
      <c r="G1043" s="5"/>
      <c r="H1043" s="5"/>
      <c r="I1043" s="5"/>
      <c r="J1043" s="5"/>
      <c r="K1043" s="5"/>
      <c r="L1043" s="5"/>
      <c r="M1043" s="5"/>
    </row>
    <row r="1044" spans="5:13" x14ac:dyDescent="0.25">
      <c r="E1044" s="5"/>
      <c r="F1044" s="5"/>
      <c r="G1044" s="5"/>
      <c r="H1044" s="5"/>
      <c r="I1044" s="5"/>
      <c r="J1044" s="5"/>
      <c r="K1044" s="5"/>
      <c r="L1044" s="5"/>
      <c r="M1044" s="5"/>
    </row>
    <row r="1045" spans="5:13" x14ac:dyDescent="0.25">
      <c r="E1045" s="5"/>
      <c r="F1045" s="5"/>
      <c r="G1045" s="5"/>
      <c r="H1045" s="5"/>
      <c r="I1045" s="5"/>
      <c r="J1045" s="5"/>
      <c r="K1045" s="5"/>
      <c r="L1045" s="5"/>
      <c r="M1045" s="5"/>
    </row>
    <row r="1046" spans="5:13" x14ac:dyDescent="0.25">
      <c r="E1046" s="5"/>
      <c r="F1046" s="5"/>
      <c r="G1046" s="5"/>
      <c r="H1046" s="5"/>
      <c r="I1046" s="5"/>
      <c r="J1046" s="5"/>
      <c r="K1046" s="5"/>
      <c r="L1046" s="5"/>
      <c r="M1046" s="5"/>
    </row>
    <row r="1047" spans="5:13" x14ac:dyDescent="0.25">
      <c r="E1047" s="5"/>
      <c r="F1047" s="5"/>
      <c r="G1047" s="5"/>
      <c r="H1047" s="5"/>
      <c r="I1047" s="5"/>
      <c r="J1047" s="5"/>
      <c r="K1047" s="5"/>
      <c r="L1047" s="5"/>
      <c r="M1047" s="5"/>
    </row>
    <row r="1048" spans="5:13" x14ac:dyDescent="0.25">
      <c r="E1048" s="5"/>
      <c r="F1048" s="5"/>
      <c r="G1048" s="5"/>
      <c r="H1048" s="5"/>
      <c r="I1048" s="5"/>
      <c r="J1048" s="5"/>
      <c r="K1048" s="5"/>
      <c r="L1048" s="5"/>
      <c r="M1048" s="5"/>
    </row>
    <row r="1049" spans="5:13" x14ac:dyDescent="0.25">
      <c r="E1049" s="5"/>
      <c r="F1049" s="5"/>
      <c r="G1049" s="5"/>
      <c r="H1049" s="5"/>
      <c r="I1049" s="5"/>
      <c r="J1049" s="5"/>
      <c r="K1049" s="5"/>
      <c r="L1049" s="5"/>
      <c r="M1049" s="5"/>
    </row>
    <row r="1050" spans="5:13" x14ac:dyDescent="0.25">
      <c r="E1050" s="5"/>
      <c r="F1050" s="5"/>
      <c r="G1050" s="5"/>
      <c r="H1050" s="5"/>
      <c r="I1050" s="5"/>
      <c r="J1050" s="5"/>
      <c r="K1050" s="5"/>
      <c r="L1050" s="5"/>
      <c r="M1050" s="5"/>
    </row>
    <row r="1051" spans="5:13" x14ac:dyDescent="0.25">
      <c r="E1051" s="5"/>
      <c r="F1051" s="5"/>
      <c r="G1051" s="5"/>
      <c r="H1051" s="5"/>
      <c r="I1051" s="5"/>
      <c r="J1051" s="5"/>
      <c r="K1051" s="5"/>
      <c r="L1051" s="5"/>
      <c r="M1051" s="5"/>
    </row>
    <row r="1052" spans="5:13" x14ac:dyDescent="0.25">
      <c r="E1052" s="5"/>
      <c r="F1052" s="5"/>
      <c r="G1052" s="5"/>
      <c r="H1052" s="5"/>
      <c r="I1052" s="5"/>
      <c r="J1052" s="5"/>
      <c r="K1052" s="5"/>
      <c r="L1052" s="5"/>
      <c r="M1052" s="5"/>
    </row>
    <row r="1053" spans="5:13" x14ac:dyDescent="0.25">
      <c r="E1053" s="5"/>
      <c r="F1053" s="5"/>
      <c r="G1053" s="5"/>
      <c r="H1053" s="5"/>
      <c r="I1053" s="5"/>
      <c r="J1053" s="5"/>
      <c r="K1053" s="5"/>
      <c r="L1053" s="5"/>
      <c r="M1053" s="5"/>
    </row>
    <row r="1054" spans="5:13" x14ac:dyDescent="0.25">
      <c r="E1054" s="5"/>
      <c r="F1054" s="5"/>
      <c r="G1054" s="5"/>
      <c r="H1054" s="5"/>
      <c r="I1054" s="5"/>
      <c r="J1054" s="5"/>
      <c r="K1054" s="5"/>
      <c r="L1054" s="5"/>
      <c r="M1054" s="5"/>
    </row>
    <row r="1055" spans="5:13" x14ac:dyDescent="0.25">
      <c r="E1055" s="5"/>
      <c r="F1055" s="5"/>
      <c r="G1055" s="5"/>
      <c r="H1055" s="5"/>
      <c r="I1055" s="5"/>
      <c r="J1055" s="5"/>
      <c r="K1055" s="5"/>
      <c r="L1055" s="5"/>
      <c r="M1055" s="5"/>
    </row>
    <row r="1056" spans="5:13" x14ac:dyDescent="0.25">
      <c r="E1056" s="5"/>
      <c r="F1056" s="5"/>
      <c r="G1056" s="5"/>
      <c r="H1056" s="5"/>
      <c r="I1056" s="5"/>
      <c r="J1056" s="5"/>
      <c r="K1056" s="5"/>
      <c r="L1056" s="5"/>
      <c r="M1056" s="5"/>
    </row>
    <row r="1057" spans="5:13" x14ac:dyDescent="0.25">
      <c r="E1057" s="5"/>
      <c r="F1057" s="5"/>
      <c r="G1057" s="5"/>
      <c r="H1057" s="5"/>
      <c r="I1057" s="5"/>
      <c r="J1057" s="5"/>
      <c r="K1057" s="5"/>
      <c r="L1057" s="5"/>
      <c r="M1057" s="5"/>
    </row>
    <row r="1058" spans="5:13" x14ac:dyDescent="0.25">
      <c r="E1058" s="5"/>
      <c r="F1058" s="5"/>
      <c r="G1058" s="5"/>
      <c r="H1058" s="5"/>
      <c r="I1058" s="5"/>
      <c r="J1058" s="5"/>
      <c r="K1058" s="5"/>
      <c r="L1058" s="5"/>
      <c r="M1058" s="5"/>
    </row>
    <row r="1059" spans="5:13" x14ac:dyDescent="0.25">
      <c r="E1059" s="5"/>
      <c r="F1059" s="5"/>
      <c r="G1059" s="5"/>
      <c r="H1059" s="5"/>
      <c r="I1059" s="5"/>
      <c r="J1059" s="5"/>
      <c r="K1059" s="5"/>
      <c r="L1059" s="5"/>
      <c r="M1059" s="5"/>
    </row>
    <row r="1060" spans="5:13" x14ac:dyDescent="0.25">
      <c r="E1060" s="5"/>
      <c r="F1060" s="5"/>
      <c r="G1060" s="5"/>
      <c r="H1060" s="5"/>
      <c r="I1060" s="5"/>
      <c r="J1060" s="5"/>
      <c r="K1060" s="5"/>
      <c r="L1060" s="5"/>
      <c r="M1060" s="5"/>
    </row>
    <row r="1061" spans="5:13" x14ac:dyDescent="0.25">
      <c r="E1061" s="5"/>
      <c r="F1061" s="5"/>
      <c r="G1061" s="5"/>
      <c r="H1061" s="5"/>
      <c r="I1061" s="5"/>
      <c r="J1061" s="5"/>
      <c r="K1061" s="5"/>
      <c r="L1061" s="5"/>
      <c r="M1061" s="5"/>
    </row>
    <row r="1062" spans="5:13" x14ac:dyDescent="0.25">
      <c r="E1062" s="5"/>
      <c r="F1062" s="5"/>
      <c r="G1062" s="5"/>
      <c r="H1062" s="5"/>
      <c r="I1062" s="5"/>
      <c r="J1062" s="5"/>
      <c r="K1062" s="5"/>
      <c r="L1062" s="5"/>
      <c r="M1062" s="5"/>
    </row>
    <row r="1063" spans="5:13" x14ac:dyDescent="0.25">
      <c r="E1063" s="5"/>
      <c r="F1063" s="5"/>
      <c r="G1063" s="5"/>
      <c r="H1063" s="5"/>
      <c r="I1063" s="5"/>
      <c r="J1063" s="5"/>
      <c r="K1063" s="5"/>
      <c r="L1063" s="5"/>
      <c r="M1063" s="5"/>
    </row>
    <row r="1064" spans="5:13" x14ac:dyDescent="0.25">
      <c r="E1064" s="5"/>
      <c r="F1064" s="5"/>
      <c r="G1064" s="5"/>
      <c r="H1064" s="5"/>
      <c r="I1064" s="5"/>
      <c r="J1064" s="5"/>
      <c r="K1064" s="5"/>
      <c r="L1064" s="5"/>
      <c r="M1064" s="5"/>
    </row>
    <row r="1065" spans="5:13" x14ac:dyDescent="0.25">
      <c r="E1065" s="5"/>
      <c r="F1065" s="5"/>
      <c r="G1065" s="5"/>
      <c r="H1065" s="5"/>
      <c r="I1065" s="5"/>
      <c r="J1065" s="5"/>
      <c r="K1065" s="5"/>
      <c r="L1065" s="5"/>
      <c r="M1065" s="5"/>
    </row>
    <row r="1066" spans="5:13" x14ac:dyDescent="0.25">
      <c r="E1066" s="5"/>
      <c r="F1066" s="5"/>
      <c r="G1066" s="5"/>
      <c r="H1066" s="5"/>
      <c r="I1066" s="5"/>
      <c r="J1066" s="5"/>
      <c r="K1066" s="5"/>
      <c r="L1066" s="5"/>
      <c r="M1066" s="5"/>
    </row>
    <row r="1067" spans="5:13" x14ac:dyDescent="0.25">
      <c r="E1067" s="5"/>
      <c r="F1067" s="5"/>
      <c r="G1067" s="5"/>
      <c r="H1067" s="5"/>
      <c r="I1067" s="5"/>
      <c r="J1067" s="5"/>
      <c r="K1067" s="5"/>
      <c r="L1067" s="5"/>
      <c r="M1067" s="5"/>
    </row>
    <row r="1068" spans="5:13" x14ac:dyDescent="0.25">
      <c r="E1068" s="5"/>
      <c r="F1068" s="5"/>
      <c r="G1068" s="5"/>
      <c r="H1068" s="5"/>
      <c r="I1068" s="5"/>
      <c r="J1068" s="5"/>
      <c r="K1068" s="5"/>
      <c r="L1068" s="5"/>
      <c r="M1068" s="5"/>
    </row>
    <row r="1069" spans="5:13" x14ac:dyDescent="0.25">
      <c r="E1069" s="5"/>
      <c r="F1069" s="5"/>
      <c r="G1069" s="5"/>
      <c r="H1069" s="5"/>
      <c r="I1069" s="5"/>
      <c r="J1069" s="5"/>
      <c r="K1069" s="5"/>
      <c r="L1069" s="5"/>
      <c r="M1069" s="5"/>
    </row>
    <row r="1070" spans="5:13" x14ac:dyDescent="0.25">
      <c r="E1070" s="5"/>
      <c r="F1070" s="5"/>
      <c r="G1070" s="5"/>
      <c r="H1070" s="5"/>
      <c r="I1070" s="5"/>
      <c r="J1070" s="5"/>
      <c r="K1070" s="5"/>
      <c r="L1070" s="5"/>
      <c r="M1070" s="5"/>
    </row>
    <row r="1071" spans="5:13" x14ac:dyDescent="0.25">
      <c r="E1071" s="5"/>
      <c r="F1071" s="5"/>
      <c r="G1071" s="5"/>
      <c r="H1071" s="5"/>
      <c r="I1071" s="5"/>
      <c r="J1071" s="5"/>
      <c r="K1071" s="5"/>
      <c r="L1071" s="5"/>
      <c r="M1071" s="5"/>
    </row>
    <row r="1072" spans="5:13" x14ac:dyDescent="0.25">
      <c r="E1072" s="5"/>
      <c r="F1072" s="5"/>
      <c r="G1072" s="5"/>
      <c r="H1072" s="5"/>
      <c r="I1072" s="5"/>
      <c r="J1072" s="5"/>
      <c r="K1072" s="5"/>
      <c r="L1072" s="5"/>
      <c r="M1072" s="5"/>
    </row>
    <row r="1073" spans="5:13" x14ac:dyDescent="0.25">
      <c r="E1073" s="5"/>
      <c r="F1073" s="5"/>
      <c r="G1073" s="5"/>
      <c r="H1073" s="5"/>
      <c r="I1073" s="5"/>
      <c r="J1073" s="5"/>
      <c r="K1073" s="5"/>
      <c r="L1073" s="5"/>
      <c r="M1073" s="5"/>
    </row>
    <row r="1074" spans="5:13" x14ac:dyDescent="0.25">
      <c r="E1074" s="5"/>
      <c r="F1074" s="5"/>
      <c r="G1074" s="5"/>
      <c r="H1074" s="5"/>
      <c r="I1074" s="5"/>
      <c r="J1074" s="5"/>
      <c r="K1074" s="5"/>
      <c r="L1074" s="5"/>
      <c r="M1074" s="5"/>
    </row>
    <row r="1075" spans="5:13" x14ac:dyDescent="0.25">
      <c r="E1075" s="5"/>
      <c r="F1075" s="5"/>
      <c r="G1075" s="5"/>
      <c r="H1075" s="5"/>
      <c r="I1075" s="5"/>
      <c r="J1075" s="5"/>
      <c r="K1075" s="5"/>
      <c r="L1075" s="5"/>
      <c r="M1075" s="5"/>
    </row>
    <row r="1076" spans="5:13" x14ac:dyDescent="0.25">
      <c r="E1076" s="5"/>
      <c r="F1076" s="5"/>
      <c r="G1076" s="5"/>
      <c r="H1076" s="5"/>
      <c r="I1076" s="5"/>
      <c r="J1076" s="5"/>
      <c r="K1076" s="5"/>
      <c r="L1076" s="5"/>
      <c r="M1076" s="5"/>
    </row>
    <row r="1077" spans="5:13" x14ac:dyDescent="0.25">
      <c r="E1077" s="5"/>
      <c r="F1077" s="5"/>
      <c r="G1077" s="5"/>
      <c r="H1077" s="5"/>
      <c r="I1077" s="5"/>
      <c r="J1077" s="5"/>
      <c r="K1077" s="5"/>
      <c r="L1077" s="5"/>
      <c r="M1077" s="5"/>
    </row>
    <row r="1078" spans="5:13" x14ac:dyDescent="0.25">
      <c r="E1078" s="5"/>
      <c r="F1078" s="5"/>
      <c r="G1078" s="5"/>
      <c r="H1078" s="5"/>
      <c r="I1078" s="5"/>
      <c r="J1078" s="5"/>
      <c r="K1078" s="5"/>
      <c r="L1078" s="5"/>
      <c r="M1078" s="5"/>
    </row>
    <row r="1079" spans="5:13" x14ac:dyDescent="0.25">
      <c r="E1079" s="5"/>
      <c r="F1079" s="5"/>
      <c r="G1079" s="5"/>
      <c r="H1079" s="5"/>
      <c r="I1079" s="5"/>
      <c r="J1079" s="5"/>
      <c r="K1079" s="5"/>
      <c r="L1079" s="5"/>
      <c r="M1079" s="5"/>
    </row>
    <row r="1080" spans="5:13" x14ac:dyDescent="0.25">
      <c r="E1080" s="5"/>
      <c r="F1080" s="5"/>
      <c r="G1080" s="5"/>
      <c r="H1080" s="5"/>
      <c r="I1080" s="5"/>
      <c r="J1080" s="5"/>
      <c r="K1080" s="5"/>
      <c r="L1080" s="5"/>
      <c r="M1080" s="5"/>
    </row>
    <row r="1081" spans="5:13" x14ac:dyDescent="0.25">
      <c r="E1081" s="5"/>
      <c r="F1081" s="5"/>
      <c r="G1081" s="5"/>
      <c r="H1081" s="5"/>
      <c r="I1081" s="5"/>
      <c r="J1081" s="5"/>
      <c r="K1081" s="5"/>
      <c r="L1081" s="5"/>
      <c r="M1081" s="5"/>
    </row>
    <row r="1082" spans="5:13" x14ac:dyDescent="0.25">
      <c r="E1082" s="5"/>
      <c r="F1082" s="5"/>
      <c r="G1082" s="5"/>
      <c r="H1082" s="5"/>
      <c r="I1082" s="5"/>
      <c r="J1082" s="5"/>
      <c r="K1082" s="5"/>
      <c r="L1082" s="5"/>
      <c r="M1082" s="5"/>
    </row>
    <row r="1083" spans="5:13" x14ac:dyDescent="0.25">
      <c r="E1083" s="5"/>
      <c r="F1083" s="5"/>
      <c r="G1083" s="5"/>
      <c r="H1083" s="5"/>
      <c r="I1083" s="5"/>
      <c r="J1083" s="5"/>
      <c r="K1083" s="5"/>
      <c r="L1083" s="5"/>
      <c r="M1083" s="5"/>
    </row>
    <row r="1084" spans="5:13" x14ac:dyDescent="0.25">
      <c r="E1084" s="5"/>
      <c r="F1084" s="5"/>
      <c r="G1084" s="5"/>
      <c r="H1084" s="5"/>
      <c r="I1084" s="5"/>
      <c r="J1084" s="5"/>
      <c r="K1084" s="5"/>
      <c r="L1084" s="5"/>
      <c r="M1084" s="5"/>
    </row>
    <row r="1085" spans="5:13" x14ac:dyDescent="0.25">
      <c r="E1085" s="5"/>
      <c r="F1085" s="5"/>
      <c r="G1085" s="5"/>
      <c r="H1085" s="5"/>
      <c r="I1085" s="5"/>
      <c r="J1085" s="5"/>
      <c r="K1085" s="5"/>
      <c r="L1085" s="5"/>
      <c r="M1085" s="5"/>
    </row>
    <row r="1086" spans="5:13" x14ac:dyDescent="0.25">
      <c r="E1086" s="5"/>
      <c r="F1086" s="5"/>
      <c r="G1086" s="5"/>
      <c r="H1086" s="5"/>
      <c r="I1086" s="5"/>
      <c r="J1086" s="5"/>
      <c r="K1086" s="5"/>
      <c r="L1086" s="5"/>
      <c r="M1086" s="5"/>
    </row>
    <row r="1087" spans="5:13" x14ac:dyDescent="0.25">
      <c r="E1087" s="5"/>
      <c r="F1087" s="5"/>
      <c r="G1087" s="5"/>
      <c r="H1087" s="5"/>
      <c r="I1087" s="5"/>
      <c r="J1087" s="5"/>
      <c r="K1087" s="5"/>
      <c r="L1087" s="5"/>
      <c r="M1087" s="5"/>
    </row>
    <row r="1088" spans="5:13" x14ac:dyDescent="0.25">
      <c r="E1088" s="5"/>
      <c r="F1088" s="5"/>
      <c r="G1088" s="5"/>
      <c r="H1088" s="5"/>
      <c r="I1088" s="5"/>
      <c r="J1088" s="5"/>
      <c r="K1088" s="5"/>
      <c r="L1088" s="5"/>
      <c r="M1088" s="5"/>
    </row>
    <row r="1089" spans="5:13" x14ac:dyDescent="0.25">
      <c r="E1089" s="5"/>
      <c r="F1089" s="5"/>
      <c r="G1089" s="5"/>
      <c r="H1089" s="5"/>
      <c r="I1089" s="5"/>
      <c r="J1089" s="5"/>
      <c r="K1089" s="5"/>
      <c r="L1089" s="5"/>
      <c r="M1089" s="5"/>
    </row>
    <row r="1090" spans="5:13" x14ac:dyDescent="0.25">
      <c r="E1090" s="5"/>
      <c r="F1090" s="5"/>
      <c r="G1090" s="5"/>
      <c r="H1090" s="5"/>
      <c r="I1090" s="5"/>
      <c r="J1090" s="5"/>
      <c r="K1090" s="5"/>
      <c r="L1090" s="5"/>
      <c r="M1090" s="5"/>
    </row>
    <row r="1091" spans="5:13" x14ac:dyDescent="0.25">
      <c r="E1091" s="5"/>
      <c r="F1091" s="5"/>
      <c r="G1091" s="5"/>
      <c r="H1091" s="5"/>
      <c r="I1091" s="5"/>
      <c r="J1091" s="5"/>
      <c r="K1091" s="5"/>
      <c r="L1091" s="5"/>
      <c r="M1091" s="5"/>
    </row>
    <row r="1092" spans="5:13" x14ac:dyDescent="0.25">
      <c r="E1092" s="5"/>
      <c r="F1092" s="5"/>
      <c r="G1092" s="5"/>
      <c r="H1092" s="5"/>
      <c r="I1092" s="5"/>
      <c r="J1092" s="5"/>
      <c r="K1092" s="5"/>
      <c r="L1092" s="5"/>
      <c r="M1092" s="5"/>
    </row>
    <row r="1093" spans="5:13" x14ac:dyDescent="0.25">
      <c r="E1093" s="5"/>
      <c r="F1093" s="5"/>
      <c r="G1093" s="5"/>
      <c r="H1093" s="5"/>
      <c r="I1093" s="5"/>
      <c r="J1093" s="5"/>
      <c r="K1093" s="5"/>
      <c r="L1093" s="5"/>
      <c r="M1093" s="5"/>
    </row>
    <row r="1094" spans="5:13" x14ac:dyDescent="0.25">
      <c r="E1094" s="5"/>
      <c r="F1094" s="5"/>
      <c r="G1094" s="5"/>
      <c r="H1094" s="5"/>
      <c r="I1094" s="5"/>
      <c r="J1094" s="5"/>
      <c r="K1094" s="5"/>
      <c r="L1094" s="5"/>
      <c r="M1094" s="5"/>
    </row>
    <row r="1095" spans="5:13" x14ac:dyDescent="0.25">
      <c r="E1095" s="5"/>
      <c r="F1095" s="5"/>
      <c r="G1095" s="5"/>
      <c r="H1095" s="5"/>
      <c r="I1095" s="5"/>
      <c r="J1095" s="5"/>
      <c r="K1095" s="5"/>
      <c r="L1095" s="5"/>
      <c r="M1095" s="5"/>
    </row>
    <row r="1096" spans="5:13" x14ac:dyDescent="0.25">
      <c r="E1096" s="5"/>
      <c r="F1096" s="5"/>
      <c r="G1096" s="5"/>
      <c r="H1096" s="5"/>
      <c r="I1096" s="5"/>
      <c r="J1096" s="5"/>
      <c r="K1096" s="5"/>
      <c r="L1096" s="5"/>
      <c r="M1096" s="5"/>
    </row>
    <row r="1097" spans="5:13" x14ac:dyDescent="0.25">
      <c r="E1097" s="5"/>
      <c r="F1097" s="5"/>
      <c r="G1097" s="5"/>
      <c r="H1097" s="5"/>
      <c r="I1097" s="5"/>
      <c r="J1097" s="5"/>
      <c r="K1097" s="5"/>
      <c r="L1097" s="5"/>
      <c r="M1097" s="5"/>
    </row>
    <row r="1098" spans="5:13" x14ac:dyDescent="0.25">
      <c r="E1098" s="5"/>
      <c r="F1098" s="5"/>
      <c r="G1098" s="5"/>
      <c r="H1098" s="5"/>
      <c r="I1098" s="5"/>
      <c r="J1098" s="5"/>
      <c r="K1098" s="5"/>
      <c r="L1098" s="5"/>
      <c r="M1098" s="5"/>
    </row>
    <row r="1099" spans="5:13" x14ac:dyDescent="0.25">
      <c r="E1099" s="5"/>
      <c r="F1099" s="5"/>
      <c r="G1099" s="5"/>
      <c r="H1099" s="5"/>
      <c r="I1099" s="5"/>
      <c r="J1099" s="5"/>
      <c r="K1099" s="5"/>
      <c r="L1099" s="5"/>
      <c r="M1099" s="5"/>
    </row>
    <row r="1100" spans="5:13" x14ac:dyDescent="0.25">
      <c r="E1100" s="5"/>
      <c r="F1100" s="5"/>
      <c r="G1100" s="5"/>
      <c r="H1100" s="5"/>
      <c r="I1100" s="5"/>
      <c r="J1100" s="5"/>
      <c r="K1100" s="5"/>
      <c r="L1100" s="5"/>
      <c r="M1100" s="5"/>
    </row>
    <row r="1101" spans="5:13" x14ac:dyDescent="0.25">
      <c r="E1101" s="5"/>
      <c r="F1101" s="5"/>
      <c r="G1101" s="5"/>
      <c r="H1101" s="5"/>
      <c r="I1101" s="5"/>
      <c r="J1101" s="5"/>
      <c r="K1101" s="5"/>
      <c r="L1101" s="5"/>
      <c r="M1101" s="5"/>
    </row>
    <row r="1102" spans="5:13" x14ac:dyDescent="0.25">
      <c r="E1102" s="5"/>
      <c r="F1102" s="5"/>
      <c r="G1102" s="5"/>
      <c r="H1102" s="5"/>
      <c r="I1102" s="5"/>
      <c r="J1102" s="5"/>
      <c r="K1102" s="5"/>
      <c r="L1102" s="5"/>
      <c r="M1102" s="5"/>
    </row>
    <row r="1103" spans="5:13" x14ac:dyDescent="0.25">
      <c r="E1103" s="5"/>
      <c r="F1103" s="5"/>
      <c r="G1103" s="5"/>
      <c r="H1103" s="5"/>
      <c r="I1103" s="5"/>
      <c r="J1103" s="5"/>
      <c r="K1103" s="5"/>
      <c r="L1103" s="5"/>
      <c r="M1103" s="5"/>
    </row>
    <row r="1104" spans="5:13" x14ac:dyDescent="0.25">
      <c r="E1104" s="5"/>
      <c r="F1104" s="5"/>
      <c r="G1104" s="5"/>
      <c r="H1104" s="5"/>
      <c r="I1104" s="5"/>
      <c r="J1104" s="5"/>
      <c r="K1104" s="5"/>
      <c r="L1104" s="5"/>
      <c r="M1104" s="5"/>
    </row>
    <row r="1105" spans="5:13" x14ac:dyDescent="0.25">
      <c r="E1105" s="5"/>
      <c r="F1105" s="5"/>
      <c r="G1105" s="5"/>
      <c r="H1105" s="5"/>
      <c r="I1105" s="5"/>
      <c r="J1105" s="5"/>
      <c r="K1105" s="5"/>
      <c r="L1105" s="5"/>
      <c r="M1105" s="5"/>
    </row>
    <row r="1106" spans="5:13" x14ac:dyDescent="0.25">
      <c r="E1106" s="5"/>
      <c r="F1106" s="5"/>
      <c r="G1106" s="5"/>
      <c r="H1106" s="5"/>
      <c r="I1106" s="5"/>
      <c r="J1106" s="5"/>
      <c r="K1106" s="5"/>
      <c r="L1106" s="5"/>
      <c r="M1106" s="5"/>
    </row>
    <row r="1107" spans="5:13" x14ac:dyDescent="0.25">
      <c r="E1107" s="5"/>
      <c r="F1107" s="5"/>
      <c r="G1107" s="5"/>
      <c r="H1107" s="5"/>
      <c r="I1107" s="5"/>
      <c r="J1107" s="5"/>
      <c r="K1107" s="5"/>
      <c r="L1107" s="5"/>
      <c r="M1107" s="5"/>
    </row>
    <row r="1108" spans="5:13" x14ac:dyDescent="0.25">
      <c r="E1108" s="5"/>
      <c r="F1108" s="5"/>
      <c r="G1108" s="5"/>
      <c r="H1108" s="5"/>
      <c r="I1108" s="5"/>
      <c r="J1108" s="5"/>
      <c r="K1108" s="5"/>
      <c r="L1108" s="5"/>
      <c r="M1108" s="5"/>
    </row>
    <row r="1109" spans="5:13" x14ac:dyDescent="0.25">
      <c r="E1109" s="5"/>
      <c r="F1109" s="5"/>
      <c r="G1109" s="5"/>
      <c r="H1109" s="5"/>
      <c r="I1109" s="5"/>
      <c r="J1109" s="5"/>
      <c r="K1109" s="5"/>
      <c r="L1109" s="5"/>
      <c r="M1109" s="5"/>
    </row>
    <row r="1110" spans="5:13" x14ac:dyDescent="0.25">
      <c r="E1110" s="5"/>
      <c r="F1110" s="5"/>
      <c r="G1110" s="5"/>
      <c r="H1110" s="5"/>
      <c r="I1110" s="5"/>
      <c r="J1110" s="5"/>
      <c r="K1110" s="5"/>
      <c r="L1110" s="5"/>
      <c r="M1110" s="5"/>
    </row>
    <row r="1111" spans="5:13" x14ac:dyDescent="0.25">
      <c r="E1111" s="5"/>
      <c r="F1111" s="5"/>
      <c r="G1111" s="5"/>
      <c r="H1111" s="5"/>
      <c r="I1111" s="5"/>
      <c r="J1111" s="5"/>
      <c r="K1111" s="5"/>
      <c r="L1111" s="5"/>
      <c r="M1111" s="5"/>
    </row>
    <row r="1112" spans="5:13" x14ac:dyDescent="0.25">
      <c r="E1112" s="5"/>
      <c r="F1112" s="5"/>
      <c r="G1112" s="5"/>
      <c r="H1112" s="5"/>
      <c r="I1112" s="5"/>
      <c r="J1112" s="5"/>
      <c r="K1112" s="5"/>
      <c r="L1112" s="5"/>
      <c r="M1112" s="5"/>
    </row>
    <row r="1113" spans="5:13" x14ac:dyDescent="0.25">
      <c r="E1113" s="5"/>
      <c r="F1113" s="5"/>
      <c r="G1113" s="5"/>
      <c r="H1113" s="5"/>
      <c r="I1113" s="5"/>
      <c r="J1113" s="5"/>
      <c r="K1113" s="5"/>
      <c r="L1113" s="5"/>
      <c r="M1113" s="5"/>
    </row>
    <row r="1114" spans="5:13" x14ac:dyDescent="0.25">
      <c r="E1114" s="5"/>
      <c r="F1114" s="5"/>
      <c r="G1114" s="5"/>
      <c r="H1114" s="5"/>
      <c r="I1114" s="5"/>
      <c r="J1114" s="5"/>
      <c r="K1114" s="5"/>
      <c r="L1114" s="5"/>
      <c r="M1114" s="5"/>
    </row>
    <row r="1115" spans="5:13" x14ac:dyDescent="0.25">
      <c r="E1115" s="5"/>
      <c r="F1115" s="5"/>
      <c r="G1115" s="5"/>
      <c r="H1115" s="5"/>
      <c r="I1115" s="5"/>
      <c r="J1115" s="5"/>
      <c r="K1115" s="5"/>
      <c r="L1115" s="5"/>
      <c r="M1115" s="5"/>
    </row>
    <row r="1116" spans="5:13" x14ac:dyDescent="0.25">
      <c r="E1116" s="5"/>
      <c r="F1116" s="5"/>
      <c r="G1116" s="5"/>
      <c r="H1116" s="5"/>
      <c r="I1116" s="5"/>
      <c r="J1116" s="5"/>
      <c r="K1116" s="5"/>
      <c r="L1116" s="5"/>
      <c r="M1116" s="5"/>
    </row>
    <row r="1117" spans="5:13" x14ac:dyDescent="0.25">
      <c r="E1117" s="5"/>
      <c r="F1117" s="5"/>
      <c r="G1117" s="5"/>
      <c r="H1117" s="5"/>
      <c r="I1117" s="5"/>
      <c r="J1117" s="5"/>
      <c r="K1117" s="5"/>
      <c r="L1117" s="5"/>
      <c r="M1117" s="5"/>
    </row>
    <row r="1118" spans="5:13" x14ac:dyDescent="0.25">
      <c r="E1118" s="5"/>
      <c r="F1118" s="5"/>
      <c r="G1118" s="5"/>
      <c r="H1118" s="5"/>
      <c r="I1118" s="5"/>
      <c r="J1118" s="5"/>
      <c r="K1118" s="5"/>
      <c r="L1118" s="5"/>
      <c r="M1118" s="5"/>
    </row>
    <row r="1119" spans="5:13" x14ac:dyDescent="0.25">
      <c r="E1119" s="5"/>
      <c r="F1119" s="5"/>
      <c r="G1119" s="5"/>
      <c r="H1119" s="5"/>
      <c r="I1119" s="5"/>
      <c r="J1119" s="5"/>
      <c r="K1119" s="5"/>
      <c r="L1119" s="5"/>
      <c r="M1119" s="5"/>
    </row>
    <row r="1120" spans="5:13" x14ac:dyDescent="0.25">
      <c r="E1120" s="5"/>
      <c r="F1120" s="5"/>
      <c r="G1120" s="5"/>
      <c r="H1120" s="5"/>
      <c r="I1120" s="5"/>
      <c r="J1120" s="5"/>
      <c r="K1120" s="5"/>
      <c r="L1120" s="5"/>
      <c r="M1120" s="5"/>
    </row>
    <row r="1121" spans="5:13" x14ac:dyDescent="0.25">
      <c r="E1121" s="5"/>
      <c r="F1121" s="5"/>
      <c r="G1121" s="5"/>
      <c r="H1121" s="5"/>
      <c r="I1121" s="5"/>
      <c r="J1121" s="5"/>
      <c r="K1121" s="5"/>
      <c r="L1121" s="5"/>
      <c r="M1121" s="5"/>
    </row>
    <row r="1122" spans="5:13" x14ac:dyDescent="0.25">
      <c r="E1122" s="5"/>
      <c r="F1122" s="5"/>
      <c r="G1122" s="5"/>
      <c r="H1122" s="5"/>
      <c r="I1122" s="5"/>
      <c r="J1122" s="5"/>
      <c r="K1122" s="5"/>
      <c r="L1122" s="5"/>
      <c r="M1122" s="5"/>
    </row>
    <row r="1123" spans="5:13" x14ac:dyDescent="0.25">
      <c r="E1123" s="5"/>
      <c r="F1123" s="5"/>
      <c r="G1123" s="5"/>
      <c r="H1123" s="5"/>
      <c r="I1123" s="5"/>
      <c r="J1123" s="5"/>
      <c r="K1123" s="5"/>
      <c r="L1123" s="5"/>
      <c r="M1123" s="5"/>
    </row>
    <row r="1124" spans="5:13" x14ac:dyDescent="0.25">
      <c r="E1124" s="5"/>
      <c r="F1124" s="5"/>
      <c r="G1124" s="5"/>
      <c r="H1124" s="5"/>
      <c r="I1124" s="5"/>
      <c r="J1124" s="5"/>
      <c r="K1124" s="5"/>
      <c r="L1124" s="5"/>
      <c r="M1124" s="5"/>
    </row>
    <row r="1125" spans="5:13" x14ac:dyDescent="0.25">
      <c r="E1125" s="5"/>
      <c r="F1125" s="5"/>
      <c r="G1125" s="5"/>
      <c r="H1125" s="5"/>
      <c r="I1125" s="5"/>
      <c r="J1125" s="5"/>
      <c r="K1125" s="5"/>
      <c r="L1125" s="5"/>
      <c r="M1125" s="5"/>
    </row>
    <row r="1126" spans="5:13" x14ac:dyDescent="0.25">
      <c r="E1126" s="5"/>
      <c r="F1126" s="5"/>
      <c r="G1126" s="5"/>
      <c r="H1126" s="5"/>
      <c r="I1126" s="5"/>
      <c r="J1126" s="5"/>
      <c r="K1126" s="5"/>
      <c r="L1126" s="5"/>
      <c r="M1126" s="5"/>
    </row>
    <row r="1127" spans="5:13" x14ac:dyDescent="0.25">
      <c r="E1127" s="5"/>
      <c r="F1127" s="5"/>
      <c r="G1127" s="5"/>
      <c r="H1127" s="5"/>
      <c r="I1127" s="5"/>
      <c r="J1127" s="5"/>
      <c r="K1127" s="5"/>
      <c r="L1127" s="5"/>
      <c r="M1127" s="5"/>
    </row>
    <row r="1128" spans="5:13" x14ac:dyDescent="0.25">
      <c r="E1128" s="5"/>
      <c r="F1128" s="5"/>
      <c r="G1128" s="5"/>
      <c r="H1128" s="5"/>
      <c r="I1128" s="5"/>
      <c r="J1128" s="5"/>
      <c r="K1128" s="5"/>
      <c r="L1128" s="5"/>
      <c r="M1128" s="5"/>
    </row>
    <row r="1129" spans="5:13" x14ac:dyDescent="0.25">
      <c r="E1129" s="5"/>
      <c r="F1129" s="5"/>
      <c r="G1129" s="5"/>
      <c r="H1129" s="5"/>
      <c r="I1129" s="5"/>
      <c r="J1129" s="5"/>
      <c r="K1129" s="5"/>
      <c r="L1129" s="5"/>
      <c r="M1129" s="5"/>
    </row>
    <row r="1130" spans="5:13" x14ac:dyDescent="0.25">
      <c r="E1130" s="5"/>
      <c r="F1130" s="5"/>
      <c r="G1130" s="5"/>
      <c r="H1130" s="5"/>
      <c r="I1130" s="5"/>
      <c r="J1130" s="5"/>
      <c r="K1130" s="5"/>
      <c r="L1130" s="5"/>
      <c r="M1130" s="5"/>
    </row>
    <row r="1131" spans="5:13" x14ac:dyDescent="0.25">
      <c r="E1131" s="5"/>
      <c r="F1131" s="5"/>
      <c r="G1131" s="5"/>
      <c r="H1131" s="5"/>
      <c r="I1131" s="5"/>
      <c r="J1131" s="5"/>
      <c r="K1131" s="5"/>
      <c r="L1131" s="5"/>
      <c r="M1131" s="5"/>
    </row>
    <row r="1132" spans="5:13" x14ac:dyDescent="0.25">
      <c r="E1132" s="5"/>
      <c r="F1132" s="5"/>
      <c r="G1132" s="5"/>
      <c r="H1132" s="5"/>
      <c r="I1132" s="5"/>
      <c r="J1132" s="5"/>
      <c r="K1132" s="5"/>
      <c r="L1132" s="5"/>
      <c r="M1132" s="5"/>
    </row>
    <row r="1133" spans="5:13" x14ac:dyDescent="0.25">
      <c r="E1133" s="5"/>
      <c r="F1133" s="5"/>
      <c r="G1133" s="5"/>
      <c r="H1133" s="5"/>
      <c r="I1133" s="5"/>
      <c r="J1133" s="5"/>
      <c r="K1133" s="5"/>
      <c r="L1133" s="5"/>
      <c r="M1133" s="5"/>
    </row>
    <row r="1134" spans="5:13" x14ac:dyDescent="0.25">
      <c r="E1134" s="5"/>
      <c r="F1134" s="5"/>
      <c r="G1134" s="5"/>
      <c r="H1134" s="5"/>
      <c r="I1134" s="5"/>
      <c r="J1134" s="5"/>
      <c r="K1134" s="5"/>
      <c r="L1134" s="5"/>
      <c r="M1134" s="5"/>
    </row>
    <row r="1135" spans="5:13" x14ac:dyDescent="0.25">
      <c r="E1135" s="5"/>
      <c r="F1135" s="5"/>
      <c r="G1135" s="5"/>
      <c r="H1135" s="5"/>
      <c r="I1135" s="5"/>
      <c r="J1135" s="5"/>
      <c r="K1135" s="5"/>
      <c r="L1135" s="5"/>
      <c r="M1135" s="5"/>
    </row>
    <row r="1136" spans="5:13" x14ac:dyDescent="0.25">
      <c r="E1136" s="5"/>
      <c r="F1136" s="5"/>
      <c r="G1136" s="5"/>
      <c r="H1136" s="5"/>
      <c r="I1136" s="5"/>
      <c r="J1136" s="5"/>
      <c r="K1136" s="5"/>
      <c r="L1136" s="5"/>
      <c r="M1136" s="5"/>
    </row>
    <row r="1137" spans="5:13" x14ac:dyDescent="0.25">
      <c r="E1137" s="5"/>
      <c r="F1137" s="5"/>
      <c r="G1137" s="5"/>
      <c r="H1137" s="5"/>
      <c r="I1137" s="5"/>
      <c r="J1137" s="5"/>
      <c r="K1137" s="5"/>
      <c r="L1137" s="5"/>
      <c r="M1137" s="5"/>
    </row>
    <row r="1138" spans="5:13" x14ac:dyDescent="0.25">
      <c r="E1138" s="5"/>
      <c r="F1138" s="5"/>
      <c r="G1138" s="5"/>
      <c r="H1138" s="5"/>
      <c r="I1138" s="5"/>
      <c r="J1138" s="5"/>
      <c r="K1138" s="5"/>
      <c r="L1138" s="5"/>
      <c r="M1138" s="5"/>
    </row>
    <row r="1139" spans="5:13" x14ac:dyDescent="0.25">
      <c r="E1139" s="5"/>
      <c r="F1139" s="5"/>
      <c r="G1139" s="5"/>
      <c r="H1139" s="5"/>
      <c r="I1139" s="5"/>
      <c r="J1139" s="5"/>
      <c r="K1139" s="5"/>
      <c r="L1139" s="5"/>
      <c r="M1139" s="5"/>
    </row>
    <row r="1140" spans="5:13" x14ac:dyDescent="0.25">
      <c r="E1140" s="5"/>
      <c r="F1140" s="5"/>
      <c r="G1140" s="5"/>
      <c r="H1140" s="5"/>
      <c r="I1140" s="5"/>
      <c r="J1140" s="5"/>
      <c r="K1140" s="5"/>
      <c r="L1140" s="5"/>
      <c r="M1140" s="5"/>
    </row>
    <row r="1141" spans="5:13" x14ac:dyDescent="0.25">
      <c r="E1141" s="5"/>
      <c r="F1141" s="5"/>
      <c r="G1141" s="5"/>
      <c r="H1141" s="5"/>
      <c r="I1141" s="5"/>
      <c r="J1141" s="5"/>
      <c r="K1141" s="5"/>
      <c r="L1141" s="5"/>
      <c r="M1141" s="5"/>
    </row>
    <row r="1142" spans="5:13" x14ac:dyDescent="0.25">
      <c r="E1142" s="5"/>
      <c r="F1142" s="5"/>
      <c r="G1142" s="5"/>
      <c r="H1142" s="5"/>
      <c r="I1142" s="5"/>
      <c r="J1142" s="5"/>
      <c r="K1142" s="5"/>
      <c r="L1142" s="5"/>
      <c r="M1142" s="5"/>
    </row>
    <row r="1143" spans="5:13" x14ac:dyDescent="0.25">
      <c r="E1143" s="5"/>
      <c r="F1143" s="5"/>
      <c r="G1143" s="5"/>
      <c r="H1143" s="5"/>
      <c r="I1143" s="5"/>
      <c r="J1143" s="5"/>
      <c r="K1143" s="5"/>
      <c r="L1143" s="5"/>
      <c r="M1143" s="5"/>
    </row>
    <row r="1144" spans="5:13" x14ac:dyDescent="0.25">
      <c r="E1144" s="5"/>
      <c r="F1144" s="5"/>
      <c r="G1144" s="5"/>
      <c r="H1144" s="5"/>
      <c r="I1144" s="5"/>
      <c r="J1144" s="5"/>
      <c r="K1144" s="5"/>
      <c r="L1144" s="5"/>
      <c r="M1144" s="5"/>
    </row>
    <row r="1145" spans="5:13" x14ac:dyDescent="0.25">
      <c r="E1145" s="5"/>
      <c r="F1145" s="5"/>
      <c r="G1145" s="5"/>
      <c r="H1145" s="5"/>
      <c r="I1145" s="5"/>
      <c r="J1145" s="5"/>
      <c r="K1145" s="5"/>
      <c r="L1145" s="5"/>
      <c r="M1145" s="5"/>
    </row>
    <row r="1146" spans="5:13" x14ac:dyDescent="0.25">
      <c r="E1146" s="5"/>
      <c r="F1146" s="5"/>
      <c r="G1146" s="5"/>
      <c r="H1146" s="5"/>
      <c r="I1146" s="5"/>
      <c r="J1146" s="5"/>
      <c r="K1146" s="5"/>
      <c r="L1146" s="5"/>
      <c r="M1146" s="5"/>
    </row>
    <row r="1147" spans="5:13" x14ac:dyDescent="0.25">
      <c r="E1147" s="5"/>
      <c r="F1147" s="5"/>
      <c r="G1147" s="5"/>
      <c r="H1147" s="5"/>
      <c r="I1147" s="5"/>
      <c r="J1147" s="5"/>
      <c r="K1147" s="5"/>
      <c r="L1147" s="5"/>
      <c r="M1147" s="5"/>
    </row>
    <row r="1148" spans="5:13" x14ac:dyDescent="0.25">
      <c r="E1148" s="5"/>
      <c r="F1148" s="5"/>
      <c r="G1148" s="5"/>
      <c r="H1148" s="5"/>
      <c r="I1148" s="5"/>
      <c r="J1148" s="5"/>
      <c r="K1148" s="5"/>
      <c r="L1148" s="5"/>
      <c r="M1148" s="5"/>
    </row>
    <row r="1149" spans="5:13" x14ac:dyDescent="0.25">
      <c r="E1149" s="5"/>
      <c r="F1149" s="5"/>
      <c r="G1149" s="5"/>
      <c r="H1149" s="5"/>
      <c r="I1149" s="5"/>
      <c r="J1149" s="5"/>
      <c r="K1149" s="5"/>
      <c r="L1149" s="5"/>
      <c r="M1149" s="5"/>
    </row>
    <row r="1150" spans="5:13" x14ac:dyDescent="0.25">
      <c r="E1150" s="5"/>
      <c r="F1150" s="5"/>
      <c r="G1150" s="5"/>
      <c r="H1150" s="5"/>
      <c r="I1150" s="5"/>
      <c r="J1150" s="5"/>
      <c r="K1150" s="5"/>
      <c r="L1150" s="5"/>
      <c r="M1150" s="5"/>
    </row>
    <row r="1151" spans="5:13" x14ac:dyDescent="0.25">
      <c r="E1151" s="5"/>
      <c r="F1151" s="5"/>
      <c r="G1151" s="5"/>
      <c r="H1151" s="5"/>
      <c r="I1151" s="5"/>
      <c r="J1151" s="5"/>
      <c r="K1151" s="5"/>
      <c r="L1151" s="5"/>
      <c r="M1151" s="5"/>
    </row>
    <row r="1152" spans="5:13" x14ac:dyDescent="0.25">
      <c r="E1152" s="5"/>
      <c r="F1152" s="5"/>
      <c r="G1152" s="5"/>
      <c r="H1152" s="5"/>
      <c r="I1152" s="5"/>
      <c r="J1152" s="5"/>
      <c r="K1152" s="5"/>
      <c r="L1152" s="5"/>
      <c r="M1152" s="5"/>
    </row>
    <row r="1153" spans="5:13" x14ac:dyDescent="0.25">
      <c r="E1153" s="5"/>
      <c r="F1153" s="5"/>
      <c r="G1153" s="5"/>
      <c r="H1153" s="5"/>
      <c r="I1153" s="5"/>
      <c r="J1153" s="5"/>
      <c r="K1153" s="5"/>
      <c r="L1153" s="5"/>
      <c r="M1153" s="5"/>
    </row>
    <row r="1154" spans="5:13" x14ac:dyDescent="0.25">
      <c r="E1154" s="5"/>
      <c r="F1154" s="5"/>
      <c r="G1154" s="5"/>
      <c r="H1154" s="5"/>
      <c r="I1154" s="5"/>
      <c r="J1154" s="5"/>
      <c r="K1154" s="5"/>
      <c r="L1154" s="5"/>
      <c r="M1154" s="5"/>
    </row>
    <row r="1155" spans="5:13" x14ac:dyDescent="0.25">
      <c r="E1155" s="5"/>
      <c r="F1155" s="5"/>
      <c r="G1155" s="5"/>
      <c r="H1155" s="5"/>
      <c r="I1155" s="5"/>
      <c r="J1155" s="5"/>
      <c r="K1155" s="5"/>
      <c r="L1155" s="5"/>
      <c r="M1155" s="5"/>
    </row>
    <row r="1156" spans="5:13" x14ac:dyDescent="0.25">
      <c r="E1156" s="5"/>
      <c r="F1156" s="5"/>
      <c r="G1156" s="5"/>
      <c r="H1156" s="5"/>
      <c r="I1156" s="5"/>
      <c r="J1156" s="5"/>
      <c r="K1156" s="5"/>
      <c r="L1156" s="5"/>
      <c r="M1156" s="5"/>
    </row>
    <row r="1157" spans="5:13" x14ac:dyDescent="0.25">
      <c r="E1157" s="5"/>
      <c r="F1157" s="5"/>
      <c r="G1157" s="5"/>
      <c r="H1157" s="5"/>
      <c r="I1157" s="5"/>
      <c r="J1157" s="5"/>
      <c r="K1157" s="5"/>
      <c r="L1157" s="5"/>
      <c r="M1157" s="5"/>
    </row>
    <row r="1158" spans="5:13" x14ac:dyDescent="0.25">
      <c r="E1158" s="5"/>
      <c r="F1158" s="5"/>
      <c r="G1158" s="5"/>
      <c r="H1158" s="5"/>
      <c r="I1158" s="5"/>
      <c r="J1158" s="5"/>
      <c r="K1158" s="5"/>
      <c r="L1158" s="5"/>
      <c r="M1158" s="5"/>
    </row>
    <row r="1159" spans="5:13" x14ac:dyDescent="0.25">
      <c r="E1159" s="5"/>
      <c r="F1159" s="5"/>
      <c r="G1159" s="5"/>
      <c r="H1159" s="5"/>
      <c r="I1159" s="5"/>
      <c r="J1159" s="5"/>
      <c r="K1159" s="5"/>
      <c r="L1159" s="5"/>
      <c r="M1159" s="5"/>
    </row>
    <row r="1160" spans="5:13" x14ac:dyDescent="0.25">
      <c r="E1160" s="5"/>
      <c r="F1160" s="5"/>
      <c r="G1160" s="5"/>
      <c r="H1160" s="5"/>
      <c r="I1160" s="5"/>
      <c r="J1160" s="5"/>
      <c r="K1160" s="5"/>
      <c r="L1160" s="5"/>
      <c r="M1160" s="5"/>
    </row>
    <row r="1161" spans="5:13" x14ac:dyDescent="0.25">
      <c r="E1161" s="5"/>
      <c r="F1161" s="5"/>
      <c r="G1161" s="5"/>
      <c r="H1161" s="5"/>
      <c r="I1161" s="5"/>
      <c r="J1161" s="5"/>
      <c r="K1161" s="5"/>
      <c r="L1161" s="5"/>
      <c r="M1161" s="5"/>
    </row>
    <row r="1162" spans="5:13" x14ac:dyDescent="0.25">
      <c r="E1162" s="5"/>
      <c r="F1162" s="5"/>
      <c r="G1162" s="5"/>
      <c r="H1162" s="5"/>
      <c r="I1162" s="5"/>
      <c r="J1162" s="5"/>
      <c r="K1162" s="5"/>
      <c r="L1162" s="5"/>
      <c r="M1162" s="5"/>
    </row>
    <row r="1163" spans="5:13" x14ac:dyDescent="0.25">
      <c r="E1163" s="5"/>
      <c r="F1163" s="5"/>
      <c r="G1163" s="5"/>
      <c r="H1163" s="5"/>
      <c r="I1163" s="5"/>
      <c r="J1163" s="5"/>
      <c r="K1163" s="5"/>
      <c r="L1163" s="5"/>
      <c r="M1163" s="5"/>
    </row>
    <row r="1164" spans="5:13" x14ac:dyDescent="0.25">
      <c r="E1164" s="5"/>
      <c r="F1164" s="5"/>
      <c r="G1164" s="5"/>
      <c r="H1164" s="5"/>
      <c r="I1164" s="5"/>
      <c r="J1164" s="5"/>
      <c r="K1164" s="5"/>
      <c r="L1164" s="5"/>
      <c r="M1164" s="5"/>
    </row>
    <row r="1165" spans="5:13" x14ac:dyDescent="0.25">
      <c r="E1165" s="5"/>
      <c r="F1165" s="5"/>
      <c r="G1165" s="5"/>
      <c r="H1165" s="5"/>
      <c r="I1165" s="5"/>
      <c r="J1165" s="5"/>
      <c r="K1165" s="5"/>
      <c r="L1165" s="5"/>
      <c r="M1165" s="5"/>
    </row>
    <row r="1166" spans="5:13" x14ac:dyDescent="0.25">
      <c r="E1166" s="5"/>
      <c r="F1166" s="5"/>
      <c r="G1166" s="5"/>
      <c r="H1166" s="5"/>
      <c r="I1166" s="5"/>
      <c r="J1166" s="5"/>
      <c r="K1166" s="5"/>
      <c r="L1166" s="5"/>
      <c r="M1166" s="5"/>
    </row>
    <row r="1167" spans="5:13" x14ac:dyDescent="0.25">
      <c r="E1167" s="5"/>
      <c r="F1167" s="5"/>
      <c r="G1167" s="5"/>
      <c r="H1167" s="5"/>
      <c r="I1167" s="5"/>
      <c r="J1167" s="5"/>
      <c r="K1167" s="5"/>
      <c r="L1167" s="5"/>
      <c r="M1167" s="5"/>
    </row>
    <row r="1168" spans="5:13" x14ac:dyDescent="0.25">
      <c r="E1168" s="5"/>
      <c r="F1168" s="5"/>
      <c r="G1168" s="5"/>
      <c r="H1168" s="5"/>
      <c r="I1168" s="5"/>
      <c r="J1168" s="5"/>
      <c r="K1168" s="5"/>
      <c r="L1168" s="5"/>
      <c r="M1168" s="5"/>
    </row>
    <row r="1169" spans="5:13" x14ac:dyDescent="0.25">
      <c r="E1169" s="5"/>
      <c r="F1169" s="5"/>
      <c r="G1169" s="5"/>
      <c r="H1169" s="5"/>
      <c r="I1169" s="5"/>
      <c r="J1169" s="5"/>
      <c r="K1169" s="5"/>
      <c r="L1169" s="5"/>
      <c r="M1169" s="5"/>
    </row>
    <row r="1170" spans="5:13" x14ac:dyDescent="0.25">
      <c r="E1170" s="5"/>
      <c r="F1170" s="5"/>
      <c r="G1170" s="5"/>
      <c r="H1170" s="5"/>
      <c r="I1170" s="5"/>
      <c r="J1170" s="5"/>
      <c r="K1170" s="5"/>
      <c r="L1170" s="5"/>
      <c r="M1170" s="5"/>
    </row>
    <row r="1171" spans="5:13" x14ac:dyDescent="0.25">
      <c r="E1171" s="5"/>
      <c r="F1171" s="5"/>
      <c r="G1171" s="5"/>
      <c r="H1171" s="5"/>
      <c r="I1171" s="5"/>
      <c r="J1171" s="5"/>
      <c r="K1171" s="5"/>
      <c r="L1171" s="5"/>
      <c r="M1171" s="5"/>
    </row>
    <row r="1172" spans="5:13" x14ac:dyDescent="0.25">
      <c r="E1172" s="5"/>
      <c r="F1172" s="5"/>
      <c r="G1172" s="5"/>
      <c r="H1172" s="5"/>
      <c r="I1172" s="5"/>
      <c r="J1172" s="5"/>
      <c r="K1172" s="5"/>
      <c r="L1172" s="5"/>
      <c r="M1172" s="5"/>
    </row>
    <row r="1173" spans="5:13" x14ac:dyDescent="0.25">
      <c r="E1173" s="5"/>
      <c r="F1173" s="5"/>
      <c r="G1173" s="5"/>
      <c r="H1173" s="5"/>
      <c r="I1173" s="5"/>
      <c r="J1173" s="5"/>
      <c r="K1173" s="5"/>
      <c r="L1173" s="5"/>
      <c r="M1173" s="5"/>
    </row>
    <row r="1174" spans="5:13" x14ac:dyDescent="0.25">
      <c r="E1174" s="5"/>
      <c r="F1174" s="5"/>
      <c r="G1174" s="5"/>
      <c r="H1174" s="5"/>
      <c r="I1174" s="5"/>
      <c r="J1174" s="5"/>
      <c r="K1174" s="5"/>
      <c r="L1174" s="5"/>
      <c r="M1174" s="5"/>
    </row>
    <row r="1175" spans="5:13" x14ac:dyDescent="0.25">
      <c r="E1175" s="5"/>
      <c r="F1175" s="5"/>
      <c r="G1175" s="5"/>
      <c r="H1175" s="5"/>
      <c r="I1175" s="5"/>
      <c r="J1175" s="5"/>
      <c r="K1175" s="5"/>
      <c r="L1175" s="5"/>
      <c r="M1175" s="5"/>
    </row>
    <row r="1176" spans="5:13" x14ac:dyDescent="0.25">
      <c r="E1176" s="5"/>
      <c r="F1176" s="5"/>
      <c r="G1176" s="5"/>
      <c r="H1176" s="5"/>
      <c r="I1176" s="5"/>
      <c r="J1176" s="5"/>
      <c r="K1176" s="5"/>
      <c r="L1176" s="5"/>
      <c r="M1176" s="5"/>
    </row>
    <row r="1177" spans="5:13" x14ac:dyDescent="0.25">
      <c r="E1177" s="5"/>
      <c r="F1177" s="5"/>
      <c r="G1177" s="5"/>
      <c r="H1177" s="5"/>
      <c r="I1177" s="5"/>
      <c r="J1177" s="5"/>
      <c r="K1177" s="5"/>
      <c r="L1177" s="5"/>
      <c r="M1177" s="5"/>
    </row>
    <row r="1178" spans="5:13" x14ac:dyDescent="0.25">
      <c r="E1178" s="5"/>
      <c r="F1178" s="5"/>
      <c r="G1178" s="5"/>
      <c r="H1178" s="5"/>
      <c r="I1178" s="5"/>
      <c r="J1178" s="5"/>
      <c r="K1178" s="5"/>
      <c r="L1178" s="5"/>
      <c r="M1178" s="5"/>
    </row>
    <row r="1179" spans="5:13" x14ac:dyDescent="0.25">
      <c r="E1179" s="5"/>
      <c r="F1179" s="5"/>
      <c r="G1179" s="5"/>
      <c r="H1179" s="5"/>
      <c r="I1179" s="5"/>
      <c r="J1179" s="5"/>
      <c r="K1179" s="5"/>
      <c r="L1179" s="5"/>
      <c r="M1179" s="5"/>
    </row>
    <row r="1180" spans="5:13" x14ac:dyDescent="0.25">
      <c r="E1180" s="5"/>
      <c r="F1180" s="5"/>
      <c r="G1180" s="5"/>
      <c r="H1180" s="5"/>
      <c r="I1180" s="5"/>
      <c r="J1180" s="5"/>
      <c r="K1180" s="5"/>
      <c r="L1180" s="5"/>
      <c r="M1180" s="5"/>
    </row>
    <row r="1181" spans="5:13" x14ac:dyDescent="0.25">
      <c r="E1181" s="5"/>
      <c r="F1181" s="5"/>
      <c r="G1181" s="5"/>
      <c r="H1181" s="5"/>
      <c r="I1181" s="5"/>
      <c r="J1181" s="5"/>
      <c r="K1181" s="5"/>
      <c r="L1181" s="5"/>
      <c r="M1181" s="5"/>
    </row>
    <row r="1182" spans="5:13" x14ac:dyDescent="0.25">
      <c r="E1182" s="5"/>
      <c r="F1182" s="5"/>
      <c r="G1182" s="5"/>
      <c r="H1182" s="5"/>
      <c r="I1182" s="5"/>
      <c r="J1182" s="5"/>
      <c r="K1182" s="5"/>
      <c r="L1182" s="5"/>
      <c r="M1182" s="5"/>
    </row>
    <row r="1183" spans="5:13" x14ac:dyDescent="0.25">
      <c r="E1183" s="5"/>
      <c r="F1183" s="5"/>
      <c r="G1183" s="5"/>
      <c r="H1183" s="5"/>
      <c r="I1183" s="5"/>
      <c r="J1183" s="5"/>
      <c r="K1183" s="5"/>
      <c r="L1183" s="5"/>
      <c r="M1183" s="5"/>
    </row>
    <row r="1184" spans="5:13" x14ac:dyDescent="0.25">
      <c r="E1184" s="5"/>
      <c r="F1184" s="5"/>
      <c r="G1184" s="5"/>
      <c r="H1184" s="5"/>
      <c r="I1184" s="5"/>
      <c r="J1184" s="5"/>
      <c r="K1184" s="5"/>
      <c r="L1184" s="5"/>
      <c r="M1184" s="5"/>
    </row>
    <row r="1185" spans="5:13" x14ac:dyDescent="0.25">
      <c r="E1185" s="5"/>
      <c r="F1185" s="5"/>
      <c r="G1185" s="5"/>
      <c r="H1185" s="5"/>
      <c r="I1185" s="5"/>
      <c r="J1185" s="5"/>
      <c r="K1185" s="5"/>
      <c r="L1185" s="5"/>
      <c r="M1185" s="5"/>
    </row>
    <row r="1186" spans="5:13" x14ac:dyDescent="0.25">
      <c r="E1186" s="5"/>
      <c r="F1186" s="5"/>
      <c r="G1186" s="5"/>
      <c r="H1186" s="5"/>
      <c r="I1186" s="5"/>
      <c r="J1186" s="5"/>
      <c r="K1186" s="5"/>
      <c r="L1186" s="5"/>
      <c r="M1186" s="5"/>
    </row>
    <row r="1187" spans="5:13" x14ac:dyDescent="0.25">
      <c r="E1187" s="5"/>
      <c r="F1187" s="5"/>
      <c r="G1187" s="5"/>
      <c r="H1187" s="5"/>
      <c r="I1187" s="5"/>
      <c r="J1187" s="5"/>
      <c r="K1187" s="5"/>
      <c r="L1187" s="5"/>
      <c r="M1187" s="5"/>
    </row>
    <row r="1188" spans="5:13" x14ac:dyDescent="0.25">
      <c r="E1188" s="5"/>
      <c r="F1188" s="5"/>
      <c r="G1188" s="5"/>
      <c r="H1188" s="5"/>
      <c r="I1188" s="5"/>
      <c r="J1188" s="5"/>
      <c r="K1188" s="5"/>
      <c r="L1188" s="5"/>
      <c r="M1188" s="5"/>
    </row>
    <row r="1189" spans="5:13" x14ac:dyDescent="0.25">
      <c r="E1189" s="5"/>
      <c r="F1189" s="5"/>
      <c r="G1189" s="5"/>
      <c r="H1189" s="5"/>
      <c r="I1189" s="5"/>
      <c r="J1189" s="5"/>
      <c r="K1189" s="5"/>
      <c r="L1189" s="5"/>
      <c r="M1189" s="5"/>
    </row>
    <row r="1190" spans="5:13" x14ac:dyDescent="0.25">
      <c r="E1190" s="5"/>
      <c r="F1190" s="5"/>
      <c r="G1190" s="5"/>
      <c r="H1190" s="5"/>
      <c r="I1190" s="5"/>
      <c r="J1190" s="5"/>
      <c r="K1190" s="5"/>
      <c r="L1190" s="5"/>
      <c r="M1190" s="5"/>
    </row>
    <row r="1191" spans="5:13" x14ac:dyDescent="0.25">
      <c r="E1191" s="5"/>
      <c r="F1191" s="5"/>
      <c r="G1191" s="5"/>
      <c r="H1191" s="5"/>
      <c r="I1191" s="5"/>
      <c r="J1191" s="5"/>
      <c r="K1191" s="5"/>
      <c r="L1191" s="5"/>
      <c r="M1191" s="5"/>
    </row>
    <row r="1192" spans="5:13" x14ac:dyDescent="0.25">
      <c r="E1192" s="5"/>
      <c r="F1192" s="5"/>
      <c r="G1192" s="5"/>
      <c r="H1192" s="5"/>
      <c r="I1192" s="5"/>
      <c r="J1192" s="5"/>
      <c r="K1192" s="5"/>
      <c r="L1192" s="5"/>
      <c r="M1192" s="5"/>
    </row>
    <row r="1193" spans="5:13" x14ac:dyDescent="0.25">
      <c r="E1193" s="5"/>
      <c r="F1193" s="5"/>
      <c r="G1193" s="5"/>
      <c r="H1193" s="5"/>
      <c r="I1193" s="5"/>
      <c r="J1193" s="5"/>
      <c r="K1193" s="5"/>
      <c r="L1193" s="5"/>
      <c r="M1193" s="5"/>
    </row>
    <row r="1194" spans="5:13" x14ac:dyDescent="0.25">
      <c r="E1194" s="5"/>
      <c r="F1194" s="5"/>
      <c r="G1194" s="5"/>
      <c r="H1194" s="5"/>
      <c r="I1194" s="5"/>
      <c r="J1194" s="5"/>
      <c r="K1194" s="5"/>
      <c r="L1194" s="5"/>
      <c r="M1194" s="5"/>
    </row>
    <row r="1195" spans="5:13" x14ac:dyDescent="0.25">
      <c r="E1195" s="5"/>
      <c r="F1195" s="5"/>
      <c r="G1195" s="5"/>
      <c r="H1195" s="5"/>
      <c r="I1195" s="5"/>
      <c r="J1195" s="5"/>
      <c r="K1195" s="5"/>
      <c r="L1195" s="5"/>
      <c r="M1195" s="5"/>
    </row>
    <row r="1196" spans="5:13" x14ac:dyDescent="0.25">
      <c r="E1196" s="5"/>
      <c r="F1196" s="5"/>
      <c r="G1196" s="5"/>
      <c r="H1196" s="5"/>
      <c r="I1196" s="5"/>
      <c r="J1196" s="5"/>
      <c r="K1196" s="5"/>
      <c r="L1196" s="5"/>
      <c r="M1196" s="5"/>
    </row>
    <row r="1197" spans="5:13" x14ac:dyDescent="0.25">
      <c r="E1197" s="5"/>
      <c r="F1197" s="5"/>
      <c r="G1197" s="5"/>
      <c r="H1197" s="5"/>
      <c r="I1197" s="5"/>
      <c r="J1197" s="5"/>
      <c r="K1197" s="5"/>
      <c r="L1197" s="5"/>
      <c r="M1197" s="5"/>
    </row>
    <row r="1198" spans="5:13" x14ac:dyDescent="0.25">
      <c r="E1198" s="5"/>
      <c r="F1198" s="5"/>
      <c r="G1198" s="5"/>
      <c r="H1198" s="5"/>
      <c r="I1198" s="5"/>
      <c r="J1198" s="5"/>
      <c r="K1198" s="5"/>
      <c r="L1198" s="5"/>
      <c r="M1198" s="5"/>
    </row>
    <row r="1199" spans="5:13" x14ac:dyDescent="0.25">
      <c r="E1199" s="5"/>
      <c r="F1199" s="5"/>
      <c r="G1199" s="5"/>
      <c r="H1199" s="5"/>
      <c r="I1199" s="5"/>
      <c r="J1199" s="5"/>
      <c r="K1199" s="5"/>
      <c r="L1199" s="5"/>
      <c r="M1199" s="5"/>
    </row>
    <row r="1200" spans="5:13" x14ac:dyDescent="0.25">
      <c r="E1200" s="5"/>
      <c r="F1200" s="5"/>
      <c r="G1200" s="5"/>
      <c r="H1200" s="5"/>
      <c r="I1200" s="5"/>
      <c r="J1200" s="5"/>
      <c r="K1200" s="5"/>
      <c r="L1200" s="5"/>
      <c r="M1200" s="5"/>
    </row>
    <row r="1201" spans="5:13" x14ac:dyDescent="0.25">
      <c r="E1201" s="5"/>
      <c r="F1201" s="5"/>
      <c r="G1201" s="5"/>
      <c r="H1201" s="5"/>
      <c r="I1201" s="5"/>
      <c r="J1201" s="5"/>
      <c r="K1201" s="5"/>
      <c r="L1201" s="5"/>
      <c r="M1201" s="5"/>
    </row>
    <row r="1202" spans="5:13" x14ac:dyDescent="0.25">
      <c r="E1202" s="5"/>
      <c r="F1202" s="5"/>
      <c r="G1202" s="5"/>
      <c r="H1202" s="5"/>
      <c r="I1202" s="5"/>
      <c r="J1202" s="5"/>
      <c r="K1202" s="5"/>
      <c r="L1202" s="5"/>
      <c r="M1202" s="5"/>
    </row>
    <row r="1203" spans="5:13" x14ac:dyDescent="0.25">
      <c r="E1203" s="5"/>
      <c r="F1203" s="5"/>
      <c r="G1203" s="5"/>
      <c r="H1203" s="5"/>
      <c r="I1203" s="5"/>
      <c r="J1203" s="5"/>
      <c r="K1203" s="5"/>
      <c r="L1203" s="5"/>
      <c r="M1203" s="5"/>
    </row>
    <row r="1204" spans="5:13" x14ac:dyDescent="0.25">
      <c r="E1204" s="5"/>
      <c r="F1204" s="5"/>
      <c r="G1204" s="5"/>
      <c r="H1204" s="5"/>
      <c r="I1204" s="5"/>
      <c r="J1204" s="5"/>
      <c r="K1204" s="5"/>
      <c r="L1204" s="5"/>
      <c r="M1204" s="5"/>
    </row>
    <row r="1205" spans="5:13" x14ac:dyDescent="0.25">
      <c r="E1205" s="5"/>
      <c r="F1205" s="5"/>
      <c r="G1205" s="5"/>
      <c r="H1205" s="5"/>
      <c r="I1205" s="5"/>
      <c r="J1205" s="5"/>
      <c r="K1205" s="5"/>
      <c r="L1205" s="5"/>
      <c r="M1205" s="5"/>
    </row>
    <row r="1206" spans="5:13" x14ac:dyDescent="0.25">
      <c r="E1206" s="5"/>
      <c r="F1206" s="5"/>
      <c r="G1206" s="5"/>
      <c r="H1206" s="5"/>
      <c r="I1206" s="5"/>
      <c r="J1206" s="5"/>
      <c r="K1206" s="5"/>
      <c r="L1206" s="5"/>
      <c r="M1206" s="5"/>
    </row>
    <row r="1207" spans="5:13" x14ac:dyDescent="0.25">
      <c r="E1207" s="5"/>
      <c r="F1207" s="5"/>
      <c r="G1207" s="5"/>
      <c r="H1207" s="5"/>
      <c r="I1207" s="5"/>
      <c r="J1207" s="5"/>
      <c r="K1207" s="5"/>
      <c r="L1207" s="5"/>
      <c r="M1207" s="5"/>
    </row>
    <row r="1208" spans="5:13" x14ac:dyDescent="0.25">
      <c r="E1208" s="5"/>
      <c r="F1208" s="5"/>
      <c r="G1208" s="5"/>
      <c r="H1208" s="5"/>
      <c r="I1208" s="5"/>
      <c r="J1208" s="5"/>
      <c r="K1208" s="5"/>
      <c r="L1208" s="5"/>
      <c r="M1208" s="5"/>
    </row>
    <row r="1209" spans="5:13" x14ac:dyDescent="0.25">
      <c r="E1209" s="5"/>
      <c r="F1209" s="5"/>
      <c r="G1209" s="5"/>
      <c r="H1209" s="5"/>
      <c r="I1209" s="5"/>
      <c r="J1209" s="5"/>
      <c r="K1209" s="5"/>
      <c r="L1209" s="5"/>
      <c r="M1209" s="5"/>
    </row>
    <row r="1210" spans="5:13" x14ac:dyDescent="0.25">
      <c r="E1210" s="5"/>
      <c r="F1210" s="5"/>
      <c r="G1210" s="5"/>
      <c r="H1210" s="5"/>
      <c r="I1210" s="5"/>
      <c r="J1210" s="5"/>
      <c r="K1210" s="5"/>
      <c r="L1210" s="5"/>
      <c r="M1210" s="5"/>
    </row>
    <row r="1211" spans="5:13" x14ac:dyDescent="0.25">
      <c r="E1211" s="5"/>
      <c r="F1211" s="5"/>
      <c r="G1211" s="5"/>
      <c r="H1211" s="5"/>
      <c r="I1211" s="5"/>
      <c r="J1211" s="5"/>
      <c r="K1211" s="5"/>
      <c r="L1211" s="5"/>
      <c r="M1211" s="5"/>
    </row>
    <row r="1212" spans="5:13" x14ac:dyDescent="0.25">
      <c r="E1212" s="5"/>
      <c r="F1212" s="5"/>
      <c r="G1212" s="5"/>
      <c r="H1212" s="5"/>
      <c r="I1212" s="5"/>
      <c r="J1212" s="5"/>
      <c r="K1212" s="5"/>
      <c r="L1212" s="5"/>
      <c r="M1212" s="5"/>
    </row>
    <row r="1213" spans="5:13" x14ac:dyDescent="0.25">
      <c r="E1213" s="5"/>
      <c r="F1213" s="5"/>
      <c r="G1213" s="5"/>
      <c r="H1213" s="5"/>
      <c r="I1213" s="5"/>
      <c r="J1213" s="5"/>
      <c r="K1213" s="5"/>
      <c r="L1213" s="5"/>
      <c r="M1213" s="5"/>
    </row>
    <row r="1214" spans="5:13" x14ac:dyDescent="0.25">
      <c r="E1214" s="5"/>
      <c r="F1214" s="5"/>
      <c r="G1214" s="5"/>
      <c r="H1214" s="5"/>
      <c r="I1214" s="5"/>
      <c r="J1214" s="5"/>
      <c r="K1214" s="5"/>
      <c r="L1214" s="5"/>
      <c r="M1214" s="5"/>
    </row>
    <row r="1215" spans="5:13" x14ac:dyDescent="0.25">
      <c r="E1215" s="5"/>
      <c r="F1215" s="5"/>
      <c r="G1215" s="5"/>
      <c r="H1215" s="5"/>
      <c r="I1215" s="5"/>
      <c r="J1215" s="5"/>
      <c r="K1215" s="5"/>
      <c r="L1215" s="5"/>
      <c r="M1215" s="5"/>
    </row>
    <row r="1216" spans="5:13" x14ac:dyDescent="0.25">
      <c r="E1216" s="5"/>
      <c r="F1216" s="5"/>
      <c r="G1216" s="5"/>
      <c r="H1216" s="5"/>
      <c r="I1216" s="5"/>
      <c r="J1216" s="5"/>
      <c r="K1216" s="5"/>
      <c r="L1216" s="5"/>
      <c r="M1216" s="5"/>
    </row>
    <row r="1217" spans="5:13" x14ac:dyDescent="0.25">
      <c r="E1217" s="5"/>
      <c r="F1217" s="5"/>
      <c r="G1217" s="5"/>
      <c r="H1217" s="5"/>
      <c r="I1217" s="5"/>
      <c r="J1217" s="5"/>
      <c r="K1217" s="5"/>
      <c r="L1217" s="5"/>
      <c r="M1217" s="5"/>
    </row>
    <row r="1218" spans="5:13" x14ac:dyDescent="0.25">
      <c r="E1218" s="5"/>
      <c r="F1218" s="5"/>
      <c r="G1218" s="5"/>
      <c r="H1218" s="5"/>
      <c r="I1218" s="5"/>
      <c r="J1218" s="5"/>
      <c r="K1218" s="5"/>
      <c r="L1218" s="5"/>
      <c r="M1218" s="5"/>
    </row>
    <row r="1219" spans="5:13" x14ac:dyDescent="0.25">
      <c r="E1219" s="5"/>
      <c r="F1219" s="5"/>
      <c r="G1219" s="5"/>
      <c r="H1219" s="5"/>
      <c r="I1219" s="5"/>
      <c r="J1219" s="5"/>
      <c r="K1219" s="5"/>
      <c r="L1219" s="5"/>
      <c r="M1219" s="5"/>
    </row>
    <row r="1220" spans="5:13" x14ac:dyDescent="0.25">
      <c r="E1220" s="5"/>
      <c r="F1220" s="5"/>
      <c r="G1220" s="5"/>
      <c r="H1220" s="5"/>
      <c r="I1220" s="5"/>
      <c r="J1220" s="5"/>
      <c r="K1220" s="5"/>
      <c r="L1220" s="5"/>
      <c r="M1220" s="5"/>
    </row>
    <row r="1221" spans="5:13" x14ac:dyDescent="0.25">
      <c r="E1221" s="5"/>
      <c r="F1221" s="5"/>
      <c r="G1221" s="5"/>
      <c r="H1221" s="5"/>
      <c r="I1221" s="5"/>
      <c r="J1221" s="5"/>
      <c r="K1221" s="5"/>
      <c r="L1221" s="5"/>
      <c r="M1221" s="5"/>
    </row>
    <row r="1222" spans="5:13" x14ac:dyDescent="0.25">
      <c r="E1222" s="5"/>
      <c r="F1222" s="5"/>
      <c r="G1222" s="5"/>
      <c r="H1222" s="5"/>
      <c r="I1222" s="5"/>
      <c r="J1222" s="5"/>
      <c r="K1222" s="5"/>
      <c r="L1222" s="5"/>
      <c r="M1222" s="5"/>
    </row>
    <row r="1223" spans="5:13" x14ac:dyDescent="0.25">
      <c r="E1223" s="5"/>
      <c r="F1223" s="5"/>
      <c r="G1223" s="5"/>
      <c r="H1223" s="5"/>
      <c r="I1223" s="5"/>
      <c r="J1223" s="5"/>
      <c r="K1223" s="5"/>
      <c r="L1223" s="5"/>
      <c r="M1223" s="5"/>
    </row>
    <row r="1224" spans="5:13" x14ac:dyDescent="0.25">
      <c r="E1224" s="5"/>
      <c r="F1224" s="5"/>
      <c r="G1224" s="5"/>
      <c r="H1224" s="5"/>
      <c r="I1224" s="5"/>
      <c r="J1224" s="5"/>
      <c r="K1224" s="5"/>
      <c r="L1224" s="5"/>
      <c r="M1224" s="5"/>
    </row>
    <row r="1225" spans="5:13" x14ac:dyDescent="0.25">
      <c r="E1225" s="5"/>
      <c r="F1225" s="5"/>
      <c r="G1225" s="5"/>
      <c r="H1225" s="5"/>
      <c r="I1225" s="5"/>
      <c r="J1225" s="5"/>
      <c r="K1225" s="5"/>
      <c r="L1225" s="5"/>
      <c r="M1225" s="5"/>
    </row>
    <row r="1226" spans="5:13" x14ac:dyDescent="0.25">
      <c r="E1226" s="5"/>
      <c r="F1226" s="5"/>
      <c r="G1226" s="5"/>
      <c r="H1226" s="5"/>
      <c r="I1226" s="5"/>
      <c r="J1226" s="5"/>
      <c r="K1226" s="5"/>
      <c r="L1226" s="5"/>
      <c r="M1226" s="5"/>
    </row>
    <row r="1227" spans="5:13" x14ac:dyDescent="0.25">
      <c r="E1227" s="5"/>
      <c r="F1227" s="5"/>
      <c r="G1227" s="5"/>
      <c r="H1227" s="5"/>
      <c r="I1227" s="5"/>
      <c r="J1227" s="5"/>
      <c r="K1227" s="5"/>
      <c r="L1227" s="5"/>
      <c r="M1227" s="5"/>
    </row>
    <row r="1228" spans="5:13" x14ac:dyDescent="0.25">
      <c r="E1228" s="5"/>
      <c r="F1228" s="5"/>
      <c r="G1228" s="5"/>
      <c r="H1228" s="5"/>
      <c r="I1228" s="5"/>
      <c r="J1228" s="5"/>
      <c r="K1228" s="5"/>
      <c r="L1228" s="5"/>
      <c r="M1228" s="5"/>
    </row>
    <row r="1229" spans="5:13" x14ac:dyDescent="0.25">
      <c r="E1229" s="5"/>
      <c r="F1229" s="5"/>
      <c r="G1229" s="5"/>
      <c r="H1229" s="5"/>
      <c r="I1229" s="5"/>
      <c r="J1229" s="5"/>
      <c r="K1229" s="5"/>
      <c r="L1229" s="5"/>
      <c r="M1229" s="5"/>
    </row>
    <row r="1230" spans="5:13" x14ac:dyDescent="0.25">
      <c r="E1230" s="5"/>
      <c r="F1230" s="5"/>
      <c r="G1230" s="5"/>
      <c r="H1230" s="5"/>
      <c r="I1230" s="5"/>
      <c r="J1230" s="5"/>
      <c r="K1230" s="5"/>
      <c r="L1230" s="5"/>
      <c r="M1230" s="5"/>
    </row>
    <row r="1231" spans="5:13" x14ac:dyDescent="0.25">
      <c r="E1231" s="5"/>
      <c r="F1231" s="5"/>
      <c r="G1231" s="5"/>
      <c r="H1231" s="5"/>
      <c r="I1231" s="5"/>
      <c r="J1231" s="5"/>
      <c r="K1231" s="5"/>
      <c r="L1231" s="5"/>
      <c r="M1231" s="5"/>
    </row>
    <row r="1232" spans="5:13" x14ac:dyDescent="0.25">
      <c r="E1232" s="5"/>
      <c r="F1232" s="5"/>
      <c r="G1232" s="5"/>
      <c r="H1232" s="5"/>
      <c r="I1232" s="5"/>
      <c r="J1232" s="5"/>
      <c r="K1232" s="5"/>
      <c r="L1232" s="5"/>
      <c r="M1232" s="5"/>
    </row>
    <row r="1233" spans="5:13" x14ac:dyDescent="0.25">
      <c r="E1233" s="5"/>
      <c r="F1233" s="5"/>
      <c r="G1233" s="5"/>
      <c r="H1233" s="5"/>
      <c r="I1233" s="5"/>
      <c r="J1233" s="5"/>
      <c r="K1233" s="5"/>
      <c r="L1233" s="5"/>
      <c r="M1233" s="5"/>
    </row>
    <row r="1234" spans="5:13" x14ac:dyDescent="0.25">
      <c r="E1234" s="5"/>
      <c r="F1234" s="5"/>
      <c r="G1234" s="5"/>
      <c r="H1234" s="5"/>
      <c r="I1234" s="5"/>
      <c r="J1234" s="5"/>
      <c r="K1234" s="5"/>
      <c r="L1234" s="5"/>
      <c r="M1234" s="5"/>
    </row>
    <row r="1235" spans="5:13" x14ac:dyDescent="0.25">
      <c r="E1235" s="5"/>
      <c r="F1235" s="5"/>
      <c r="G1235" s="5"/>
      <c r="H1235" s="5"/>
      <c r="I1235" s="5"/>
      <c r="J1235" s="5"/>
      <c r="K1235" s="5"/>
      <c r="L1235" s="5"/>
      <c r="M1235" s="5"/>
    </row>
    <row r="1236" spans="5:13" x14ac:dyDescent="0.25">
      <c r="E1236" s="5"/>
      <c r="F1236" s="5"/>
      <c r="G1236" s="5"/>
      <c r="H1236" s="5"/>
      <c r="I1236" s="5"/>
      <c r="J1236" s="5"/>
      <c r="K1236" s="5"/>
      <c r="L1236" s="5"/>
      <c r="M1236" s="5"/>
    </row>
    <row r="1237" spans="5:13" x14ac:dyDescent="0.25">
      <c r="E1237" s="5"/>
      <c r="F1237" s="5"/>
      <c r="G1237" s="5"/>
      <c r="H1237" s="5"/>
      <c r="I1237" s="5"/>
      <c r="J1237" s="5"/>
      <c r="K1237" s="5"/>
      <c r="L1237" s="5"/>
      <c r="M1237" s="5"/>
    </row>
    <row r="1238" spans="5:13" x14ac:dyDescent="0.25">
      <c r="E1238" s="5"/>
      <c r="F1238" s="5"/>
      <c r="G1238" s="5"/>
      <c r="H1238" s="5"/>
      <c r="I1238" s="5"/>
      <c r="J1238" s="5"/>
      <c r="K1238" s="5"/>
      <c r="L1238" s="5"/>
      <c r="M1238" s="5"/>
    </row>
    <row r="1239" spans="5:13" x14ac:dyDescent="0.25">
      <c r="E1239" s="5"/>
      <c r="F1239" s="5"/>
      <c r="G1239" s="5"/>
      <c r="H1239" s="5"/>
      <c r="I1239" s="5"/>
      <c r="J1239" s="5"/>
      <c r="K1239" s="5"/>
      <c r="L1239" s="5"/>
      <c r="M1239" s="5"/>
    </row>
    <row r="1240" spans="5:13" x14ac:dyDescent="0.25">
      <c r="E1240" s="5"/>
      <c r="F1240" s="5"/>
      <c r="G1240" s="5"/>
      <c r="H1240" s="5"/>
      <c r="I1240" s="5"/>
      <c r="J1240" s="5"/>
      <c r="K1240" s="5"/>
      <c r="L1240" s="5"/>
      <c r="M1240" s="5"/>
    </row>
    <row r="1241" spans="5:13" x14ac:dyDescent="0.25">
      <c r="E1241" s="5"/>
      <c r="F1241" s="5"/>
      <c r="G1241" s="5"/>
      <c r="H1241" s="5"/>
      <c r="I1241" s="5"/>
      <c r="J1241" s="5"/>
      <c r="K1241" s="5"/>
      <c r="L1241" s="5"/>
      <c r="M1241" s="5"/>
    </row>
    <row r="1242" spans="5:13" x14ac:dyDescent="0.25">
      <c r="E1242" s="5"/>
      <c r="F1242" s="5"/>
      <c r="G1242" s="5"/>
      <c r="H1242" s="5"/>
      <c r="I1242" s="5"/>
      <c r="J1242" s="5"/>
      <c r="K1242" s="5"/>
      <c r="L1242" s="5"/>
      <c r="M1242" s="5"/>
    </row>
    <row r="1243" spans="5:13" x14ac:dyDescent="0.25">
      <c r="E1243" s="5"/>
      <c r="F1243" s="5"/>
      <c r="G1243" s="5"/>
      <c r="H1243" s="5"/>
      <c r="I1243" s="5"/>
      <c r="J1243" s="5"/>
      <c r="K1243" s="5"/>
      <c r="L1243" s="5"/>
      <c r="M1243" s="5"/>
    </row>
    <row r="1244" spans="5:13" x14ac:dyDescent="0.25">
      <c r="E1244" s="5"/>
      <c r="F1244" s="5"/>
      <c r="G1244" s="5"/>
      <c r="H1244" s="5"/>
      <c r="I1244" s="5"/>
      <c r="J1244" s="5"/>
      <c r="K1244" s="5"/>
      <c r="L1244" s="5"/>
      <c r="M1244" s="5"/>
    </row>
    <row r="1245" spans="5:13" x14ac:dyDescent="0.25">
      <c r="E1245" s="5"/>
      <c r="F1245" s="5"/>
      <c r="G1245" s="5"/>
      <c r="H1245" s="5"/>
      <c r="I1245" s="5"/>
      <c r="J1245" s="5"/>
      <c r="K1245" s="5"/>
      <c r="L1245" s="5"/>
      <c r="M1245" s="5"/>
    </row>
    <row r="1246" spans="5:13" x14ac:dyDescent="0.25">
      <c r="E1246" s="5"/>
      <c r="F1246" s="5"/>
      <c r="G1246" s="5"/>
      <c r="H1246" s="5"/>
      <c r="I1246" s="5"/>
      <c r="J1246" s="5"/>
      <c r="K1246" s="5"/>
      <c r="L1246" s="5"/>
      <c r="M1246" s="5"/>
    </row>
    <row r="1247" spans="5:13" x14ac:dyDescent="0.25">
      <c r="E1247" s="5"/>
      <c r="F1247" s="5"/>
      <c r="G1247" s="5"/>
      <c r="H1247" s="5"/>
      <c r="I1247" s="5"/>
      <c r="J1247" s="5"/>
      <c r="K1247" s="5"/>
      <c r="L1247" s="5"/>
      <c r="M1247" s="5"/>
    </row>
    <row r="1248" spans="5:13" x14ac:dyDescent="0.25">
      <c r="E1248" s="5"/>
      <c r="F1248" s="5"/>
      <c r="G1248" s="5"/>
      <c r="H1248" s="5"/>
      <c r="I1248" s="5"/>
      <c r="J1248" s="5"/>
      <c r="K1248" s="5"/>
      <c r="L1248" s="5"/>
      <c r="M1248" s="5"/>
    </row>
    <row r="1249" spans="5:13" x14ac:dyDescent="0.25">
      <c r="E1249" s="5"/>
      <c r="F1249" s="5"/>
      <c r="G1249" s="5"/>
      <c r="H1249" s="5"/>
      <c r="I1249" s="5"/>
      <c r="J1249" s="5"/>
      <c r="K1249" s="5"/>
      <c r="L1249" s="5"/>
      <c r="M1249" s="5"/>
    </row>
    <row r="1250" spans="5:13" x14ac:dyDescent="0.25">
      <c r="E1250" s="5"/>
      <c r="F1250" s="5"/>
      <c r="G1250" s="5"/>
      <c r="H1250" s="5"/>
      <c r="I1250" s="5"/>
      <c r="J1250" s="5"/>
      <c r="K1250" s="5"/>
      <c r="L1250" s="5"/>
      <c r="M1250" s="5"/>
    </row>
    <row r="1251" spans="5:13" x14ac:dyDescent="0.25">
      <c r="E1251" s="5"/>
      <c r="F1251" s="5"/>
      <c r="G1251" s="5"/>
      <c r="H1251" s="5"/>
      <c r="I1251" s="5"/>
      <c r="J1251" s="5"/>
      <c r="K1251" s="5"/>
      <c r="L1251" s="5"/>
      <c r="M1251" s="5"/>
    </row>
    <row r="1252" spans="5:13" x14ac:dyDescent="0.25">
      <c r="E1252" s="5"/>
      <c r="F1252" s="5"/>
      <c r="G1252" s="5"/>
      <c r="H1252" s="5"/>
      <c r="I1252" s="5"/>
      <c r="J1252" s="5"/>
      <c r="K1252" s="5"/>
      <c r="L1252" s="5"/>
      <c r="M1252" s="5"/>
    </row>
    <row r="1253" spans="5:13" x14ac:dyDescent="0.25">
      <c r="E1253" s="5"/>
      <c r="F1253" s="5"/>
      <c r="G1253" s="5"/>
      <c r="H1253" s="5"/>
      <c r="I1253" s="5"/>
      <c r="J1253" s="5"/>
      <c r="K1253" s="5"/>
      <c r="L1253" s="5"/>
      <c r="M1253" s="5"/>
    </row>
    <row r="1254" spans="5:13" x14ac:dyDescent="0.25">
      <c r="E1254" s="5"/>
      <c r="F1254" s="5"/>
      <c r="G1254" s="5"/>
      <c r="H1254" s="5"/>
      <c r="I1254" s="5"/>
      <c r="J1254" s="5"/>
      <c r="K1254" s="5"/>
      <c r="L1254" s="5"/>
      <c r="M1254" s="5"/>
    </row>
    <row r="1255" spans="5:13" x14ac:dyDescent="0.25">
      <c r="E1255" s="5"/>
      <c r="F1255" s="5"/>
      <c r="G1255" s="5"/>
      <c r="H1255" s="5"/>
      <c r="I1255" s="5"/>
      <c r="J1255" s="5"/>
      <c r="K1255" s="5"/>
      <c r="L1255" s="5"/>
      <c r="M1255" s="5"/>
    </row>
    <row r="1256" spans="5:13" x14ac:dyDescent="0.25">
      <c r="E1256" s="5"/>
      <c r="F1256" s="5"/>
      <c r="G1256" s="5"/>
      <c r="H1256" s="5"/>
      <c r="I1256" s="5"/>
      <c r="J1256" s="5"/>
      <c r="K1256" s="5"/>
      <c r="L1256" s="5"/>
      <c r="M1256" s="5"/>
    </row>
    <row r="1257" spans="5:13" x14ac:dyDescent="0.25">
      <c r="E1257" s="5"/>
      <c r="F1257" s="5"/>
      <c r="G1257" s="5"/>
      <c r="H1257" s="5"/>
      <c r="I1257" s="5"/>
      <c r="J1257" s="5"/>
      <c r="K1257" s="5"/>
      <c r="L1257" s="5"/>
      <c r="M1257" s="5"/>
    </row>
    <row r="1258" spans="5:13" x14ac:dyDescent="0.25">
      <c r="E1258" s="5"/>
      <c r="F1258" s="5"/>
      <c r="G1258" s="5"/>
      <c r="H1258" s="5"/>
      <c r="I1258" s="5"/>
      <c r="J1258" s="5"/>
      <c r="K1258" s="5"/>
      <c r="L1258" s="5"/>
      <c r="M1258" s="5"/>
    </row>
    <row r="1259" spans="5:13" x14ac:dyDescent="0.25">
      <c r="E1259" s="5"/>
      <c r="F1259" s="5"/>
      <c r="G1259" s="5"/>
      <c r="H1259" s="5"/>
      <c r="I1259" s="5"/>
      <c r="J1259" s="5"/>
      <c r="K1259" s="5"/>
      <c r="L1259" s="5"/>
      <c r="M1259" s="5"/>
    </row>
    <row r="1260" spans="5:13" x14ac:dyDescent="0.25">
      <c r="E1260" s="5"/>
      <c r="F1260" s="5"/>
      <c r="G1260" s="5"/>
      <c r="H1260" s="5"/>
      <c r="I1260" s="5"/>
      <c r="J1260" s="5"/>
      <c r="K1260" s="5"/>
      <c r="L1260" s="5"/>
      <c r="M1260" s="5"/>
    </row>
    <row r="1261" spans="5:13" x14ac:dyDescent="0.25">
      <c r="E1261" s="5"/>
      <c r="F1261" s="5"/>
      <c r="G1261" s="5"/>
      <c r="H1261" s="5"/>
      <c r="I1261" s="5"/>
      <c r="J1261" s="5"/>
      <c r="K1261" s="5"/>
      <c r="L1261" s="5"/>
      <c r="M1261" s="5"/>
    </row>
    <row r="1262" spans="5:13" x14ac:dyDescent="0.25">
      <c r="E1262" s="5"/>
      <c r="F1262" s="5"/>
      <c r="G1262" s="5"/>
      <c r="H1262" s="5"/>
      <c r="I1262" s="5"/>
      <c r="J1262" s="5"/>
      <c r="K1262" s="5"/>
      <c r="L1262" s="5"/>
      <c r="M1262" s="5"/>
    </row>
    <row r="1263" spans="5:13" x14ac:dyDescent="0.25">
      <c r="E1263" s="5"/>
      <c r="F1263" s="5"/>
      <c r="G1263" s="5"/>
      <c r="H1263" s="5"/>
      <c r="I1263" s="5"/>
      <c r="J1263" s="5"/>
      <c r="K1263" s="5"/>
      <c r="L1263" s="5"/>
      <c r="M1263" s="5"/>
    </row>
    <row r="1264" spans="5:13" x14ac:dyDescent="0.25">
      <c r="E1264" s="5"/>
      <c r="F1264" s="5"/>
      <c r="G1264" s="5"/>
      <c r="H1264" s="5"/>
      <c r="I1264" s="5"/>
      <c r="J1264" s="5"/>
      <c r="K1264" s="5"/>
      <c r="L1264" s="5"/>
      <c r="M1264" s="5"/>
    </row>
    <row r="1265" spans="5:13" x14ac:dyDescent="0.25">
      <c r="E1265" s="5"/>
      <c r="F1265" s="5"/>
      <c r="G1265" s="5"/>
      <c r="H1265" s="5"/>
      <c r="I1265" s="5"/>
      <c r="J1265" s="5"/>
      <c r="K1265" s="5"/>
      <c r="L1265" s="5"/>
      <c r="M1265" s="5"/>
    </row>
    <row r="1266" spans="5:13" x14ac:dyDescent="0.25">
      <c r="E1266" s="5"/>
      <c r="F1266" s="5"/>
      <c r="G1266" s="5"/>
      <c r="H1266" s="5"/>
      <c r="I1266" s="5"/>
      <c r="J1266" s="5"/>
      <c r="K1266" s="5"/>
      <c r="L1266" s="5"/>
      <c r="M1266" s="5"/>
    </row>
    <row r="1267" spans="5:13" x14ac:dyDescent="0.25">
      <c r="E1267" s="5"/>
      <c r="F1267" s="5"/>
      <c r="G1267" s="5"/>
      <c r="H1267" s="5"/>
      <c r="I1267" s="5"/>
      <c r="J1267" s="5"/>
      <c r="K1267" s="5"/>
      <c r="L1267" s="5"/>
      <c r="M1267" s="5"/>
    </row>
    <row r="1268" spans="5:13" x14ac:dyDescent="0.25">
      <c r="E1268" s="5"/>
      <c r="F1268" s="5"/>
      <c r="G1268" s="5"/>
      <c r="H1268" s="5"/>
      <c r="I1268" s="5"/>
      <c r="J1268" s="5"/>
      <c r="K1268" s="5"/>
      <c r="L1268" s="5"/>
      <c r="M1268" s="5"/>
    </row>
    <row r="1269" spans="5:13" x14ac:dyDescent="0.25">
      <c r="E1269" s="5"/>
      <c r="F1269" s="5"/>
      <c r="G1269" s="5"/>
      <c r="H1269" s="5"/>
      <c r="I1269" s="5"/>
      <c r="J1269" s="5"/>
      <c r="K1269" s="5"/>
      <c r="L1269" s="5"/>
      <c r="M1269" s="5"/>
    </row>
    <row r="1270" spans="5:13" x14ac:dyDescent="0.25">
      <c r="E1270" s="5"/>
      <c r="F1270" s="5"/>
      <c r="G1270" s="5"/>
      <c r="H1270" s="5"/>
      <c r="I1270" s="5"/>
      <c r="J1270" s="5"/>
      <c r="K1270" s="5"/>
      <c r="L1270" s="5"/>
      <c r="M1270" s="5"/>
    </row>
    <row r="1271" spans="5:13" x14ac:dyDescent="0.25">
      <c r="E1271" s="5"/>
      <c r="F1271" s="5"/>
      <c r="G1271" s="5"/>
      <c r="H1271" s="5"/>
      <c r="I1271" s="5"/>
      <c r="J1271" s="5"/>
      <c r="K1271" s="5"/>
      <c r="L1271" s="5"/>
      <c r="M1271" s="5"/>
    </row>
    <row r="1272" spans="5:13" x14ac:dyDescent="0.25">
      <c r="E1272" s="5"/>
      <c r="F1272" s="5"/>
      <c r="G1272" s="5"/>
      <c r="H1272" s="5"/>
      <c r="I1272" s="5"/>
      <c r="J1272" s="5"/>
      <c r="K1272" s="5"/>
      <c r="L1272" s="5"/>
      <c r="M1272" s="5"/>
    </row>
    <row r="1273" spans="5:13" x14ac:dyDescent="0.25">
      <c r="E1273" s="5"/>
      <c r="F1273" s="5"/>
      <c r="G1273" s="5"/>
      <c r="H1273" s="5"/>
      <c r="I1273" s="5"/>
      <c r="J1273" s="5"/>
      <c r="K1273" s="5"/>
      <c r="L1273" s="5"/>
      <c r="M1273" s="5"/>
    </row>
    <row r="1274" spans="5:13" x14ac:dyDescent="0.25">
      <c r="E1274" s="5"/>
      <c r="F1274" s="5"/>
      <c r="G1274" s="5"/>
      <c r="H1274" s="5"/>
      <c r="I1274" s="5"/>
      <c r="J1274" s="5"/>
      <c r="K1274" s="5"/>
      <c r="L1274" s="5"/>
      <c r="M1274" s="5"/>
    </row>
    <row r="1275" spans="5:13" x14ac:dyDescent="0.25">
      <c r="E1275" s="5"/>
      <c r="F1275" s="5"/>
      <c r="G1275" s="5"/>
      <c r="H1275" s="5"/>
      <c r="I1275" s="5"/>
      <c r="J1275" s="5"/>
      <c r="K1275" s="5"/>
      <c r="L1275" s="5"/>
      <c r="M1275" s="5"/>
    </row>
    <row r="1276" spans="5:13" x14ac:dyDescent="0.25">
      <c r="E1276" s="5"/>
      <c r="F1276" s="5"/>
      <c r="G1276" s="5"/>
      <c r="H1276" s="5"/>
      <c r="I1276" s="5"/>
      <c r="J1276" s="5"/>
      <c r="K1276" s="5"/>
      <c r="L1276" s="5"/>
      <c r="M1276" s="5"/>
    </row>
    <row r="1277" spans="5:13" x14ac:dyDescent="0.25">
      <c r="E1277" s="5"/>
      <c r="F1277" s="5"/>
      <c r="G1277" s="5"/>
      <c r="H1277" s="5"/>
      <c r="I1277" s="5"/>
      <c r="J1277" s="5"/>
      <c r="K1277" s="5"/>
      <c r="L1277" s="5"/>
      <c r="M1277" s="5"/>
    </row>
    <row r="1278" spans="5:13" x14ac:dyDescent="0.25">
      <c r="E1278" s="5"/>
      <c r="F1278" s="5"/>
      <c r="G1278" s="5"/>
      <c r="H1278" s="5"/>
      <c r="I1278" s="5"/>
      <c r="J1278" s="5"/>
      <c r="K1278" s="5"/>
      <c r="L1278" s="5"/>
      <c r="M1278" s="5"/>
    </row>
    <row r="1279" spans="5:13" x14ac:dyDescent="0.25">
      <c r="E1279" s="5"/>
      <c r="F1279" s="5"/>
      <c r="G1279" s="5"/>
      <c r="H1279" s="5"/>
      <c r="I1279" s="5"/>
      <c r="J1279" s="5"/>
      <c r="K1279" s="5"/>
      <c r="L1279" s="5"/>
      <c r="M1279" s="5"/>
    </row>
    <row r="1280" spans="5:13" x14ac:dyDescent="0.25">
      <c r="E1280" s="5"/>
      <c r="F1280" s="5"/>
      <c r="G1280" s="5"/>
      <c r="H1280" s="5"/>
      <c r="I1280" s="5"/>
      <c r="J1280" s="5"/>
      <c r="K1280" s="5"/>
      <c r="L1280" s="5"/>
      <c r="M1280" s="5"/>
    </row>
    <row r="1281" spans="5:13" x14ac:dyDescent="0.25">
      <c r="E1281" s="5"/>
      <c r="F1281" s="5"/>
      <c r="G1281" s="5"/>
      <c r="H1281" s="5"/>
      <c r="I1281" s="5"/>
      <c r="J1281" s="5"/>
      <c r="K1281" s="5"/>
      <c r="L1281" s="5"/>
      <c r="M1281" s="5"/>
    </row>
    <row r="1282" spans="5:13" x14ac:dyDescent="0.25">
      <c r="E1282" s="5"/>
      <c r="F1282" s="5"/>
      <c r="G1282" s="5"/>
      <c r="H1282" s="5"/>
      <c r="I1282" s="5"/>
      <c r="J1282" s="5"/>
      <c r="K1282" s="5"/>
      <c r="L1282" s="5"/>
      <c r="M1282" s="5"/>
    </row>
    <row r="1283" spans="5:13" x14ac:dyDescent="0.25">
      <c r="E1283" s="5"/>
      <c r="F1283" s="5"/>
      <c r="G1283" s="5"/>
      <c r="H1283" s="5"/>
      <c r="I1283" s="5"/>
      <c r="J1283" s="5"/>
      <c r="K1283" s="5"/>
      <c r="L1283" s="5"/>
      <c r="M1283" s="5"/>
    </row>
    <row r="1284" spans="5:13" x14ac:dyDescent="0.25">
      <c r="E1284" s="5"/>
      <c r="F1284" s="5"/>
      <c r="G1284" s="5"/>
      <c r="H1284" s="5"/>
      <c r="I1284" s="5"/>
      <c r="J1284" s="5"/>
      <c r="K1284" s="5"/>
      <c r="L1284" s="5"/>
      <c r="M1284" s="5"/>
    </row>
    <row r="1285" spans="5:13" x14ac:dyDescent="0.25">
      <c r="E1285" s="5"/>
      <c r="F1285" s="5"/>
      <c r="G1285" s="5"/>
      <c r="H1285" s="5"/>
      <c r="I1285" s="5"/>
      <c r="J1285" s="5"/>
      <c r="K1285" s="5"/>
      <c r="L1285" s="5"/>
      <c r="M1285" s="5"/>
    </row>
    <row r="1286" spans="5:13" x14ac:dyDescent="0.25">
      <c r="E1286" s="5"/>
      <c r="F1286" s="5"/>
      <c r="G1286" s="5"/>
      <c r="H1286" s="5"/>
      <c r="I1286" s="5"/>
      <c r="J1286" s="5"/>
      <c r="K1286" s="5"/>
      <c r="L1286" s="5"/>
      <c r="M1286" s="5"/>
    </row>
    <row r="1287" spans="5:13" x14ac:dyDescent="0.25">
      <c r="E1287" s="5"/>
      <c r="F1287" s="5"/>
      <c r="G1287" s="5"/>
      <c r="H1287" s="5"/>
      <c r="I1287" s="5"/>
      <c r="J1287" s="5"/>
      <c r="K1287" s="5"/>
      <c r="L1287" s="5"/>
      <c r="M1287" s="5"/>
    </row>
    <row r="1288" spans="5:13" x14ac:dyDescent="0.25">
      <c r="E1288" s="5"/>
      <c r="F1288" s="5"/>
      <c r="G1288" s="5"/>
      <c r="H1288" s="5"/>
      <c r="I1288" s="5"/>
      <c r="J1288" s="5"/>
      <c r="K1288" s="5"/>
      <c r="L1288" s="5"/>
      <c r="M1288" s="5"/>
    </row>
    <row r="1289" spans="5:13" x14ac:dyDescent="0.25">
      <c r="E1289" s="5"/>
      <c r="F1289" s="5"/>
      <c r="G1289" s="5"/>
      <c r="H1289" s="5"/>
      <c r="I1289" s="5"/>
      <c r="J1289" s="5"/>
      <c r="K1289" s="5"/>
      <c r="L1289" s="5"/>
      <c r="M1289" s="5"/>
    </row>
    <row r="1290" spans="5:13" x14ac:dyDescent="0.25">
      <c r="E1290" s="5"/>
      <c r="F1290" s="5"/>
      <c r="G1290" s="5"/>
      <c r="H1290" s="5"/>
      <c r="I1290" s="5"/>
      <c r="J1290" s="5"/>
      <c r="K1290" s="5"/>
      <c r="L1290" s="5"/>
      <c r="M1290" s="5"/>
    </row>
    <row r="1291" spans="5:13" x14ac:dyDescent="0.25">
      <c r="E1291" s="5"/>
      <c r="F1291" s="5"/>
      <c r="G1291" s="5"/>
      <c r="H1291" s="5"/>
      <c r="I1291" s="5"/>
      <c r="J1291" s="5"/>
      <c r="K1291" s="5"/>
      <c r="L1291" s="5"/>
      <c r="M1291" s="5"/>
    </row>
    <row r="1292" spans="5:13" x14ac:dyDescent="0.25">
      <c r="E1292" s="5"/>
      <c r="F1292" s="5"/>
      <c r="G1292" s="5"/>
      <c r="H1292" s="5"/>
      <c r="I1292" s="5"/>
      <c r="J1292" s="5"/>
      <c r="K1292" s="5"/>
      <c r="L1292" s="5"/>
      <c r="M1292" s="5"/>
    </row>
    <row r="1293" spans="5:13" x14ac:dyDescent="0.25">
      <c r="E1293" s="5"/>
      <c r="F1293" s="5"/>
      <c r="G1293" s="5"/>
      <c r="H1293" s="5"/>
      <c r="I1293" s="5"/>
      <c r="J1293" s="5"/>
      <c r="K1293" s="5"/>
      <c r="L1293" s="5"/>
      <c r="M1293" s="5"/>
    </row>
    <row r="1294" spans="5:13" x14ac:dyDescent="0.25">
      <c r="E1294" s="5"/>
      <c r="F1294" s="5"/>
      <c r="G1294" s="5"/>
      <c r="H1294" s="5"/>
      <c r="I1294" s="5"/>
      <c r="J1294" s="5"/>
      <c r="K1294" s="5"/>
      <c r="L1294" s="5"/>
      <c r="M1294" s="5"/>
    </row>
    <row r="1295" spans="5:13" x14ac:dyDescent="0.25">
      <c r="E1295" s="5"/>
      <c r="F1295" s="5"/>
      <c r="G1295" s="5"/>
      <c r="H1295" s="5"/>
      <c r="I1295" s="5"/>
      <c r="J1295" s="5"/>
      <c r="K1295" s="5"/>
      <c r="L1295" s="5"/>
      <c r="M1295" s="5"/>
    </row>
    <row r="1296" spans="5:13" x14ac:dyDescent="0.25">
      <c r="E1296" s="5"/>
      <c r="F1296" s="5"/>
      <c r="G1296" s="5"/>
      <c r="H1296" s="5"/>
      <c r="I1296" s="5"/>
      <c r="J1296" s="5"/>
      <c r="K1296" s="5"/>
      <c r="L1296" s="5"/>
      <c r="M1296" s="5"/>
    </row>
    <row r="1297" spans="5:13" x14ac:dyDescent="0.25">
      <c r="E1297" s="5"/>
      <c r="F1297" s="5"/>
      <c r="G1297" s="5"/>
      <c r="H1297" s="5"/>
      <c r="I1297" s="5"/>
      <c r="J1297" s="5"/>
      <c r="K1297" s="5"/>
      <c r="L1297" s="5"/>
      <c r="M1297" s="5"/>
    </row>
    <row r="1298" spans="5:13" x14ac:dyDescent="0.25">
      <c r="E1298" s="5"/>
      <c r="F1298" s="5"/>
      <c r="G1298" s="5"/>
      <c r="H1298" s="5"/>
      <c r="I1298" s="5"/>
      <c r="J1298" s="5"/>
      <c r="K1298" s="5"/>
      <c r="L1298" s="5"/>
      <c r="M1298" s="5"/>
    </row>
    <row r="1299" spans="5:13" x14ac:dyDescent="0.25">
      <c r="E1299" s="5"/>
      <c r="F1299" s="5"/>
      <c r="G1299" s="5"/>
      <c r="H1299" s="5"/>
      <c r="I1299" s="5"/>
      <c r="J1299" s="5"/>
      <c r="K1299" s="5"/>
      <c r="L1299" s="5"/>
      <c r="M1299" s="5"/>
    </row>
    <row r="1300" spans="5:13" x14ac:dyDescent="0.25">
      <c r="E1300" s="5"/>
      <c r="F1300" s="5"/>
      <c r="G1300" s="5"/>
      <c r="H1300" s="5"/>
      <c r="I1300" s="5"/>
      <c r="J1300" s="5"/>
      <c r="K1300" s="5"/>
      <c r="L1300" s="5"/>
      <c r="M1300" s="5"/>
    </row>
    <row r="1301" spans="5:13" x14ac:dyDescent="0.25">
      <c r="E1301" s="5"/>
      <c r="F1301" s="5"/>
      <c r="G1301" s="5"/>
      <c r="H1301" s="5"/>
      <c r="I1301" s="5"/>
      <c r="J1301" s="5"/>
      <c r="K1301" s="5"/>
      <c r="L1301" s="5"/>
      <c r="M1301" s="5"/>
    </row>
    <row r="1302" spans="5:13" x14ac:dyDescent="0.25">
      <c r="E1302" s="5"/>
      <c r="F1302" s="5"/>
      <c r="G1302" s="5"/>
      <c r="H1302" s="5"/>
      <c r="I1302" s="5"/>
      <c r="J1302" s="5"/>
      <c r="K1302" s="5"/>
      <c r="L1302" s="5"/>
      <c r="M1302" s="5"/>
    </row>
    <row r="1303" spans="5:13" x14ac:dyDescent="0.25">
      <c r="E1303" s="5"/>
      <c r="F1303" s="5"/>
      <c r="G1303" s="5"/>
      <c r="H1303" s="5"/>
      <c r="I1303" s="5"/>
      <c r="J1303" s="5"/>
      <c r="K1303" s="5"/>
      <c r="L1303" s="5"/>
      <c r="M1303" s="5"/>
    </row>
    <row r="1304" spans="5:13" x14ac:dyDescent="0.25">
      <c r="E1304" s="5"/>
      <c r="F1304" s="5"/>
      <c r="G1304" s="5"/>
      <c r="H1304" s="5"/>
      <c r="I1304" s="5"/>
      <c r="J1304" s="5"/>
      <c r="K1304" s="5"/>
      <c r="L1304" s="5"/>
      <c r="M1304" s="5"/>
    </row>
    <row r="1305" spans="5:13" x14ac:dyDescent="0.25">
      <c r="E1305" s="5"/>
      <c r="F1305" s="5"/>
      <c r="G1305" s="5"/>
      <c r="H1305" s="5"/>
      <c r="I1305" s="5"/>
      <c r="J1305" s="5"/>
      <c r="K1305" s="5"/>
      <c r="L1305" s="5"/>
      <c r="M1305" s="5"/>
    </row>
    <row r="1306" spans="5:13" x14ac:dyDescent="0.25">
      <c r="E1306" s="5"/>
      <c r="F1306" s="5"/>
      <c r="G1306" s="5"/>
      <c r="H1306" s="5"/>
      <c r="I1306" s="5"/>
      <c r="J1306" s="5"/>
      <c r="K1306" s="5"/>
      <c r="L1306" s="5"/>
      <c r="M1306" s="5"/>
    </row>
    <row r="1307" spans="5:13" x14ac:dyDescent="0.25">
      <c r="E1307" s="5"/>
      <c r="F1307" s="5"/>
      <c r="G1307" s="5"/>
      <c r="H1307" s="5"/>
      <c r="I1307" s="5"/>
      <c r="J1307" s="5"/>
      <c r="K1307" s="5"/>
      <c r="L1307" s="5"/>
      <c r="M1307" s="5"/>
    </row>
    <row r="1308" spans="5:13" x14ac:dyDescent="0.25">
      <c r="E1308" s="5"/>
      <c r="F1308" s="5"/>
      <c r="G1308" s="5"/>
      <c r="H1308" s="5"/>
      <c r="I1308" s="5"/>
      <c r="J1308" s="5"/>
      <c r="K1308" s="5"/>
      <c r="L1308" s="5"/>
      <c r="M1308" s="5"/>
    </row>
    <row r="1309" spans="5:13" x14ac:dyDescent="0.25">
      <c r="E1309" s="5"/>
      <c r="F1309" s="5"/>
      <c r="G1309" s="5"/>
      <c r="H1309" s="5"/>
      <c r="I1309" s="5"/>
      <c r="J1309" s="5"/>
      <c r="K1309" s="5"/>
      <c r="L1309" s="5"/>
      <c r="M1309" s="5"/>
    </row>
    <row r="1310" spans="5:13" x14ac:dyDescent="0.25">
      <c r="E1310" s="5"/>
      <c r="F1310" s="5"/>
      <c r="G1310" s="5"/>
      <c r="H1310" s="5"/>
      <c r="I1310" s="5"/>
      <c r="J1310" s="5"/>
      <c r="K1310" s="5"/>
      <c r="L1310" s="5"/>
      <c r="M1310" s="5"/>
    </row>
    <row r="1311" spans="5:13" x14ac:dyDescent="0.25">
      <c r="E1311" s="5"/>
      <c r="F1311" s="5"/>
      <c r="G1311" s="5"/>
      <c r="H1311" s="5"/>
      <c r="I1311" s="5"/>
      <c r="J1311" s="5"/>
      <c r="K1311" s="5"/>
      <c r="L1311" s="5"/>
      <c r="M1311" s="5"/>
    </row>
    <row r="1312" spans="5:13" x14ac:dyDescent="0.25">
      <c r="E1312" s="5"/>
      <c r="F1312" s="5"/>
      <c r="G1312" s="5"/>
      <c r="H1312" s="5"/>
      <c r="I1312" s="5"/>
      <c r="J1312" s="5"/>
      <c r="K1312" s="5"/>
      <c r="L1312" s="5"/>
      <c r="M1312" s="5"/>
    </row>
    <row r="1313" spans="5:13" x14ac:dyDescent="0.25">
      <c r="E1313" s="5"/>
      <c r="F1313" s="5"/>
      <c r="G1313" s="5"/>
      <c r="H1313" s="5"/>
      <c r="I1313" s="5"/>
      <c r="J1313" s="5"/>
      <c r="K1313" s="5"/>
      <c r="L1313" s="5"/>
      <c r="M1313" s="5"/>
    </row>
    <row r="1314" spans="5:13" x14ac:dyDescent="0.25">
      <c r="E1314" s="5"/>
      <c r="F1314" s="5"/>
      <c r="G1314" s="5"/>
      <c r="H1314" s="5"/>
      <c r="I1314" s="5"/>
      <c r="J1314" s="5"/>
      <c r="K1314" s="5"/>
      <c r="L1314" s="5"/>
      <c r="M1314" s="5"/>
    </row>
    <row r="1315" spans="5:13" x14ac:dyDescent="0.25">
      <c r="E1315" s="5"/>
      <c r="F1315" s="5"/>
      <c r="G1315" s="5"/>
      <c r="H1315" s="5"/>
      <c r="I1315" s="5"/>
      <c r="J1315" s="5"/>
      <c r="K1315" s="5"/>
      <c r="L1315" s="5"/>
      <c r="M1315" s="5"/>
    </row>
    <row r="1316" spans="5:13" x14ac:dyDescent="0.25">
      <c r="E1316" s="5"/>
      <c r="F1316" s="5"/>
      <c r="G1316" s="5"/>
      <c r="H1316" s="5"/>
      <c r="I1316" s="5"/>
      <c r="J1316" s="5"/>
      <c r="K1316" s="5"/>
      <c r="L1316" s="5"/>
      <c r="M1316" s="5"/>
    </row>
    <row r="1317" spans="5:13" x14ac:dyDescent="0.25">
      <c r="E1317" s="5"/>
      <c r="F1317" s="5"/>
      <c r="G1317" s="5"/>
      <c r="H1317" s="5"/>
      <c r="I1317" s="5"/>
      <c r="J1317" s="5"/>
      <c r="K1317" s="5"/>
      <c r="L1317" s="5"/>
      <c r="M1317" s="5"/>
    </row>
    <row r="1318" spans="5:13" x14ac:dyDescent="0.25">
      <c r="E1318" s="5"/>
      <c r="F1318" s="5"/>
      <c r="G1318" s="5"/>
      <c r="H1318" s="5"/>
      <c r="I1318" s="5"/>
      <c r="J1318" s="5"/>
      <c r="K1318" s="5"/>
      <c r="L1318" s="5"/>
      <c r="M1318" s="5"/>
    </row>
    <row r="1319" spans="5:13" x14ac:dyDescent="0.25">
      <c r="E1319" s="5"/>
      <c r="F1319" s="5"/>
      <c r="G1319" s="5"/>
      <c r="H1319" s="5"/>
      <c r="I1319" s="5"/>
      <c r="J1319" s="5"/>
      <c r="K1319" s="5"/>
      <c r="L1319" s="5"/>
      <c r="M1319" s="5"/>
    </row>
    <row r="1320" spans="5:13" x14ac:dyDescent="0.25">
      <c r="E1320" s="5"/>
      <c r="F1320" s="5"/>
      <c r="G1320" s="5"/>
      <c r="H1320" s="5"/>
      <c r="I1320" s="5"/>
      <c r="J1320" s="5"/>
      <c r="K1320" s="5"/>
      <c r="L1320" s="5"/>
      <c r="M1320" s="5"/>
    </row>
    <row r="1321" spans="5:13" x14ac:dyDescent="0.25">
      <c r="E1321" s="5"/>
      <c r="F1321" s="5"/>
      <c r="G1321" s="5"/>
      <c r="H1321" s="5"/>
      <c r="I1321" s="5"/>
      <c r="J1321" s="5"/>
      <c r="K1321" s="5"/>
      <c r="L1321" s="5"/>
      <c r="M1321" s="5"/>
    </row>
    <row r="1322" spans="5:13" x14ac:dyDescent="0.25">
      <c r="E1322" s="5"/>
      <c r="F1322" s="5"/>
      <c r="G1322" s="5"/>
      <c r="H1322" s="5"/>
      <c r="I1322" s="5"/>
      <c r="J1322" s="5"/>
      <c r="K1322" s="5"/>
      <c r="L1322" s="5"/>
      <c r="M1322" s="5"/>
    </row>
    <row r="1323" spans="5:13" x14ac:dyDescent="0.25">
      <c r="E1323" s="5"/>
      <c r="F1323" s="5"/>
      <c r="G1323" s="5"/>
      <c r="H1323" s="5"/>
      <c r="I1323" s="5"/>
      <c r="J1323" s="5"/>
      <c r="K1323" s="5"/>
      <c r="L1323" s="5"/>
      <c r="M1323" s="5"/>
    </row>
    <row r="1324" spans="5:13" x14ac:dyDescent="0.25">
      <c r="E1324" s="5"/>
      <c r="F1324" s="5"/>
      <c r="G1324" s="5"/>
      <c r="H1324" s="5"/>
      <c r="I1324" s="5"/>
      <c r="J1324" s="5"/>
      <c r="K1324" s="5"/>
      <c r="L1324" s="5"/>
      <c r="M1324" s="5"/>
    </row>
    <row r="1325" spans="5:13" x14ac:dyDescent="0.25">
      <c r="E1325" s="5"/>
      <c r="F1325" s="5"/>
      <c r="G1325" s="5"/>
      <c r="H1325" s="5"/>
      <c r="I1325" s="5"/>
      <c r="J1325" s="5"/>
      <c r="K1325" s="5"/>
      <c r="L1325" s="5"/>
      <c r="M1325" s="5"/>
    </row>
    <row r="1326" spans="5:13" x14ac:dyDescent="0.25">
      <c r="E1326" s="5"/>
      <c r="F1326" s="5"/>
      <c r="G1326" s="5"/>
      <c r="H1326" s="5"/>
      <c r="I1326" s="5"/>
      <c r="J1326" s="5"/>
      <c r="K1326" s="5"/>
      <c r="L1326" s="5"/>
      <c r="M1326" s="5"/>
    </row>
    <row r="1327" spans="5:13" x14ac:dyDescent="0.25">
      <c r="E1327" s="5"/>
      <c r="F1327" s="5"/>
      <c r="G1327" s="5"/>
      <c r="H1327" s="5"/>
      <c r="I1327" s="5"/>
      <c r="J1327" s="5"/>
      <c r="K1327" s="5"/>
      <c r="L1327" s="5"/>
      <c r="M1327" s="5"/>
    </row>
    <row r="1328" spans="5:13" x14ac:dyDescent="0.25">
      <c r="E1328" s="5"/>
      <c r="F1328" s="5"/>
      <c r="G1328" s="5"/>
      <c r="H1328" s="5"/>
      <c r="I1328" s="5"/>
      <c r="J1328" s="5"/>
      <c r="K1328" s="5"/>
      <c r="L1328" s="5"/>
      <c r="M1328" s="5"/>
    </row>
    <row r="1329" spans="5:13" x14ac:dyDescent="0.25">
      <c r="E1329" s="5"/>
      <c r="F1329" s="5"/>
      <c r="G1329" s="5"/>
      <c r="H1329" s="5"/>
      <c r="I1329" s="5"/>
      <c r="J1329" s="5"/>
      <c r="K1329" s="5"/>
      <c r="L1329" s="5"/>
      <c r="M1329" s="5"/>
    </row>
    <row r="1330" spans="5:13" x14ac:dyDescent="0.25">
      <c r="E1330" s="5"/>
      <c r="F1330" s="5"/>
      <c r="G1330" s="5"/>
      <c r="H1330" s="5"/>
      <c r="I1330" s="5"/>
      <c r="J1330" s="5"/>
      <c r="K1330" s="5"/>
      <c r="L1330" s="5"/>
      <c r="M1330" s="5"/>
    </row>
    <row r="1331" spans="5:13" x14ac:dyDescent="0.25">
      <c r="E1331" s="5"/>
      <c r="F1331" s="5"/>
      <c r="G1331" s="5"/>
      <c r="H1331" s="5"/>
      <c r="I1331" s="5"/>
      <c r="J1331" s="5"/>
      <c r="K1331" s="5"/>
      <c r="L1331" s="5"/>
      <c r="M1331" s="5"/>
    </row>
    <row r="1332" spans="5:13" x14ac:dyDescent="0.25">
      <c r="E1332" s="5"/>
      <c r="F1332" s="5"/>
      <c r="G1332" s="5"/>
      <c r="H1332" s="5"/>
      <c r="I1332" s="5"/>
      <c r="J1332" s="5"/>
      <c r="K1332" s="5"/>
      <c r="L1332" s="5"/>
      <c r="M1332" s="5"/>
    </row>
    <row r="1333" spans="5:13" x14ac:dyDescent="0.25">
      <c r="E1333" s="5"/>
      <c r="F1333" s="5"/>
      <c r="G1333" s="5"/>
      <c r="H1333" s="5"/>
      <c r="I1333" s="5"/>
      <c r="J1333" s="5"/>
      <c r="K1333" s="5"/>
      <c r="L1333" s="5"/>
      <c r="M1333" s="5"/>
    </row>
    <row r="1334" spans="5:13" x14ac:dyDescent="0.25">
      <c r="E1334" s="5"/>
      <c r="F1334" s="5"/>
      <c r="G1334" s="5"/>
      <c r="H1334" s="5"/>
      <c r="I1334" s="5"/>
      <c r="J1334" s="5"/>
      <c r="K1334" s="5"/>
      <c r="L1334" s="5"/>
      <c r="M1334" s="5"/>
    </row>
    <row r="1335" spans="5:13" x14ac:dyDescent="0.25">
      <c r="E1335" s="5"/>
      <c r="F1335" s="5"/>
      <c r="G1335" s="5"/>
      <c r="H1335" s="5"/>
      <c r="I1335" s="5"/>
      <c r="J1335" s="5"/>
      <c r="K1335" s="5"/>
      <c r="L1335" s="5"/>
      <c r="M1335" s="5"/>
    </row>
    <row r="1336" spans="5:13" x14ac:dyDescent="0.25">
      <c r="E1336" s="5"/>
      <c r="F1336" s="5"/>
      <c r="G1336" s="5"/>
      <c r="H1336" s="5"/>
      <c r="I1336" s="5"/>
      <c r="J1336" s="5"/>
      <c r="K1336" s="5"/>
      <c r="L1336" s="5"/>
      <c r="M1336" s="5"/>
    </row>
    <row r="1337" spans="5:13" x14ac:dyDescent="0.25">
      <c r="E1337" s="5"/>
      <c r="F1337" s="5"/>
      <c r="G1337" s="5"/>
      <c r="H1337" s="5"/>
      <c r="I1337" s="5"/>
      <c r="J1337" s="5"/>
      <c r="K1337" s="5"/>
      <c r="L1337" s="5"/>
      <c r="M1337" s="5"/>
    </row>
    <row r="1338" spans="5:13" x14ac:dyDescent="0.25">
      <c r="E1338" s="5"/>
      <c r="F1338" s="5"/>
      <c r="G1338" s="5"/>
      <c r="H1338" s="5"/>
      <c r="I1338" s="5"/>
      <c r="J1338" s="5"/>
      <c r="K1338" s="5"/>
      <c r="L1338" s="5"/>
      <c r="M1338" s="5"/>
    </row>
    <row r="1339" spans="5:13" x14ac:dyDescent="0.25">
      <c r="E1339" s="5"/>
      <c r="F1339" s="5"/>
      <c r="G1339" s="5"/>
      <c r="H1339" s="5"/>
      <c r="I1339" s="5"/>
      <c r="J1339" s="5"/>
      <c r="K1339" s="5"/>
      <c r="L1339" s="5"/>
      <c r="M1339" s="5"/>
    </row>
    <row r="1340" spans="5:13" x14ac:dyDescent="0.25">
      <c r="E1340" s="5"/>
      <c r="F1340" s="5"/>
      <c r="G1340" s="5"/>
      <c r="H1340" s="5"/>
      <c r="I1340" s="5"/>
      <c r="J1340" s="5"/>
      <c r="K1340" s="5"/>
      <c r="L1340" s="5"/>
      <c r="M1340" s="5"/>
    </row>
    <row r="1341" spans="5:13" x14ac:dyDescent="0.25">
      <c r="E1341" s="5"/>
      <c r="F1341" s="5"/>
      <c r="G1341" s="5"/>
      <c r="H1341" s="5"/>
      <c r="I1341" s="5"/>
      <c r="J1341" s="5"/>
      <c r="K1341" s="5"/>
      <c r="L1341" s="5"/>
      <c r="M1341" s="5"/>
    </row>
    <row r="1342" spans="5:13" x14ac:dyDescent="0.25">
      <c r="E1342" s="5"/>
      <c r="F1342" s="5"/>
      <c r="G1342" s="5"/>
      <c r="H1342" s="5"/>
      <c r="I1342" s="5"/>
      <c r="J1342" s="5"/>
      <c r="K1342" s="5"/>
      <c r="L1342" s="5"/>
      <c r="M1342" s="5"/>
    </row>
    <row r="1343" spans="5:13" x14ac:dyDescent="0.25">
      <c r="E1343" s="5"/>
      <c r="F1343" s="5"/>
      <c r="G1343" s="5"/>
      <c r="H1343" s="5"/>
      <c r="I1343" s="5"/>
      <c r="J1343" s="5"/>
      <c r="K1343" s="5"/>
      <c r="L1343" s="5"/>
      <c r="M1343" s="5"/>
    </row>
    <row r="1344" spans="5:13" x14ac:dyDescent="0.25">
      <c r="E1344" s="5"/>
      <c r="F1344" s="5"/>
      <c r="G1344" s="5"/>
      <c r="H1344" s="5"/>
      <c r="I1344" s="5"/>
      <c r="J1344" s="5"/>
      <c r="K1344" s="5"/>
      <c r="L1344" s="5"/>
      <c r="M1344" s="5"/>
    </row>
    <row r="1345" spans="5:13" x14ac:dyDescent="0.25">
      <c r="E1345" s="5"/>
      <c r="F1345" s="5"/>
      <c r="G1345" s="5"/>
      <c r="H1345" s="5"/>
      <c r="I1345" s="5"/>
      <c r="J1345" s="5"/>
      <c r="K1345" s="5"/>
      <c r="L1345" s="5"/>
      <c r="M1345" s="5"/>
    </row>
    <row r="1346" spans="5:13" x14ac:dyDescent="0.25">
      <c r="E1346" s="5"/>
      <c r="F1346" s="5"/>
      <c r="G1346" s="5"/>
      <c r="H1346" s="5"/>
      <c r="I1346" s="5"/>
      <c r="J1346" s="5"/>
      <c r="K1346" s="5"/>
      <c r="L1346" s="5"/>
      <c r="M1346" s="5"/>
    </row>
    <row r="1347" spans="5:13" x14ac:dyDescent="0.25">
      <c r="E1347" s="5"/>
      <c r="F1347" s="5"/>
      <c r="G1347" s="5"/>
      <c r="H1347" s="5"/>
      <c r="I1347" s="5"/>
      <c r="J1347" s="5"/>
      <c r="K1347" s="5"/>
      <c r="L1347" s="5"/>
      <c r="M1347" s="5"/>
    </row>
    <row r="1348" spans="5:13" x14ac:dyDescent="0.25">
      <c r="E1348" s="5"/>
      <c r="F1348" s="5"/>
      <c r="G1348" s="5"/>
      <c r="H1348" s="5"/>
      <c r="I1348" s="5"/>
      <c r="J1348" s="5"/>
      <c r="K1348" s="5"/>
      <c r="L1348" s="5"/>
      <c r="M1348" s="5"/>
    </row>
    <row r="1349" spans="5:13" x14ac:dyDescent="0.25">
      <c r="E1349" s="5"/>
      <c r="F1349" s="5"/>
      <c r="G1349" s="5"/>
      <c r="H1349" s="5"/>
      <c r="I1349" s="5"/>
      <c r="J1349" s="5"/>
      <c r="K1349" s="5"/>
      <c r="L1349" s="5"/>
      <c r="M1349" s="5"/>
    </row>
    <row r="1350" spans="5:13" x14ac:dyDescent="0.25">
      <c r="E1350" s="5"/>
      <c r="F1350" s="5"/>
      <c r="G1350" s="5"/>
      <c r="H1350" s="5"/>
      <c r="I1350" s="5"/>
      <c r="J1350" s="5"/>
      <c r="K1350" s="5"/>
      <c r="L1350" s="5"/>
      <c r="M1350" s="5"/>
    </row>
    <row r="1351" spans="5:13" x14ac:dyDescent="0.25">
      <c r="E1351" s="5"/>
      <c r="F1351" s="5"/>
      <c r="G1351" s="5"/>
      <c r="H1351" s="5"/>
      <c r="I1351" s="5"/>
      <c r="J1351" s="5"/>
      <c r="K1351" s="5"/>
      <c r="L1351" s="5"/>
      <c r="M1351" s="5"/>
    </row>
    <row r="1352" spans="5:13" x14ac:dyDescent="0.25">
      <c r="E1352" s="5"/>
      <c r="F1352" s="5"/>
      <c r="G1352" s="5"/>
      <c r="H1352" s="5"/>
      <c r="I1352" s="5"/>
      <c r="J1352" s="5"/>
      <c r="K1352" s="5"/>
      <c r="L1352" s="5"/>
      <c r="M1352" s="5"/>
    </row>
    <row r="1353" spans="5:13" x14ac:dyDescent="0.25">
      <c r="E1353" s="5"/>
      <c r="F1353" s="5"/>
      <c r="G1353" s="5"/>
      <c r="H1353" s="5"/>
      <c r="I1353" s="5"/>
      <c r="J1353" s="5"/>
      <c r="K1353" s="5"/>
      <c r="L1353" s="5"/>
      <c r="M1353" s="5"/>
    </row>
    <row r="1354" spans="5:13" x14ac:dyDescent="0.25">
      <c r="E1354" s="5"/>
      <c r="F1354" s="5"/>
      <c r="G1354" s="5"/>
      <c r="H1354" s="5"/>
      <c r="I1354" s="5"/>
      <c r="J1354" s="5"/>
      <c r="K1354" s="5"/>
      <c r="L1354" s="5"/>
      <c r="M1354" s="5"/>
    </row>
    <row r="1355" spans="5:13" x14ac:dyDescent="0.25">
      <c r="E1355" s="5"/>
      <c r="F1355" s="5"/>
      <c r="G1355" s="5"/>
      <c r="H1355" s="5"/>
      <c r="I1355" s="5"/>
      <c r="J1355" s="5"/>
      <c r="K1355" s="5"/>
      <c r="L1355" s="5"/>
      <c r="M1355" s="5"/>
    </row>
    <row r="1356" spans="5:13" x14ac:dyDescent="0.25">
      <c r="E1356" s="5"/>
      <c r="F1356" s="5"/>
      <c r="G1356" s="5"/>
      <c r="H1356" s="5"/>
      <c r="I1356" s="5"/>
      <c r="J1356" s="5"/>
      <c r="K1356" s="5"/>
      <c r="L1356" s="5"/>
      <c r="M1356" s="5"/>
    </row>
    <row r="1357" spans="5:13" x14ac:dyDescent="0.25">
      <c r="E1357" s="5"/>
      <c r="F1357" s="5"/>
      <c r="G1357" s="5"/>
      <c r="H1357" s="5"/>
      <c r="I1357" s="5"/>
      <c r="J1357" s="5"/>
      <c r="K1357" s="5"/>
      <c r="L1357" s="5"/>
      <c r="M1357" s="5"/>
    </row>
    <row r="1358" spans="5:13" x14ac:dyDescent="0.25">
      <c r="E1358" s="5"/>
      <c r="F1358" s="5"/>
      <c r="G1358" s="5"/>
      <c r="H1358" s="5"/>
      <c r="I1358" s="5"/>
      <c r="J1358" s="5"/>
      <c r="K1358" s="5"/>
      <c r="L1358" s="5"/>
      <c r="M1358" s="5"/>
    </row>
    <row r="1359" spans="5:13" x14ac:dyDescent="0.25">
      <c r="E1359" s="5"/>
      <c r="F1359" s="5"/>
      <c r="G1359" s="5"/>
      <c r="H1359" s="5"/>
      <c r="I1359" s="5"/>
      <c r="J1359" s="5"/>
      <c r="K1359" s="5"/>
      <c r="L1359" s="5"/>
      <c r="M1359" s="5"/>
    </row>
    <row r="1360" spans="5:13" x14ac:dyDescent="0.25">
      <c r="E1360" s="5"/>
      <c r="F1360" s="5"/>
      <c r="G1360" s="5"/>
      <c r="H1360" s="5"/>
      <c r="I1360" s="5"/>
      <c r="J1360" s="5"/>
      <c r="K1360" s="5"/>
      <c r="L1360" s="5"/>
      <c r="M1360" s="5"/>
    </row>
    <row r="1361" spans="5:13" x14ac:dyDescent="0.25">
      <c r="E1361" s="5"/>
      <c r="F1361" s="5"/>
      <c r="G1361" s="5"/>
      <c r="H1361" s="5"/>
      <c r="I1361" s="5"/>
      <c r="J1361" s="5"/>
      <c r="K1361" s="5"/>
      <c r="L1361" s="5"/>
      <c r="M1361" s="5"/>
    </row>
    <row r="1362" spans="5:13" x14ac:dyDescent="0.25">
      <c r="E1362" s="5"/>
      <c r="F1362" s="5"/>
      <c r="G1362" s="5"/>
      <c r="H1362" s="5"/>
      <c r="I1362" s="5"/>
      <c r="J1362" s="5"/>
      <c r="K1362" s="5"/>
      <c r="L1362" s="5"/>
      <c r="M1362" s="5"/>
    </row>
    <row r="1363" spans="5:13" x14ac:dyDescent="0.25">
      <c r="E1363" s="5"/>
      <c r="F1363" s="5"/>
      <c r="G1363" s="5"/>
      <c r="H1363" s="5"/>
      <c r="I1363" s="5"/>
      <c r="J1363" s="5"/>
      <c r="K1363" s="5"/>
      <c r="L1363" s="5"/>
      <c r="M1363" s="5"/>
    </row>
    <row r="1364" spans="5:13" x14ac:dyDescent="0.25">
      <c r="E1364" s="5"/>
      <c r="F1364" s="5"/>
      <c r="G1364" s="5"/>
      <c r="H1364" s="5"/>
      <c r="I1364" s="5"/>
      <c r="J1364" s="5"/>
      <c r="K1364" s="5"/>
      <c r="L1364" s="5"/>
      <c r="M1364" s="5"/>
    </row>
    <row r="1365" spans="5:13" x14ac:dyDescent="0.25">
      <c r="E1365" s="5"/>
      <c r="F1365" s="5"/>
      <c r="G1365" s="5"/>
      <c r="H1365" s="5"/>
      <c r="I1365" s="5"/>
      <c r="J1365" s="5"/>
      <c r="K1365" s="5"/>
      <c r="L1365" s="5"/>
      <c r="M1365" s="5"/>
    </row>
    <row r="1366" spans="5:13" x14ac:dyDescent="0.25">
      <c r="E1366" s="5"/>
      <c r="F1366" s="5"/>
      <c r="G1366" s="5"/>
      <c r="H1366" s="5"/>
      <c r="I1366" s="5"/>
      <c r="J1366" s="5"/>
      <c r="K1366" s="5"/>
      <c r="L1366" s="5"/>
      <c r="M1366" s="5"/>
    </row>
    <row r="1367" spans="5:13" x14ac:dyDescent="0.25">
      <c r="E1367" s="5"/>
      <c r="F1367" s="5"/>
      <c r="G1367" s="5"/>
      <c r="H1367" s="5"/>
      <c r="I1367" s="5"/>
      <c r="J1367" s="5"/>
      <c r="K1367" s="5"/>
      <c r="L1367" s="5"/>
      <c r="M1367" s="5"/>
    </row>
    <row r="1368" spans="5:13" x14ac:dyDescent="0.25">
      <c r="E1368" s="5"/>
      <c r="F1368" s="5"/>
      <c r="G1368" s="5"/>
      <c r="H1368" s="5"/>
      <c r="I1368" s="5"/>
      <c r="J1368" s="5"/>
      <c r="K1368" s="5"/>
      <c r="L1368" s="5"/>
      <c r="M1368" s="5"/>
    </row>
    <row r="1369" spans="5:13" x14ac:dyDescent="0.25">
      <c r="E1369" s="5"/>
      <c r="F1369" s="5"/>
      <c r="G1369" s="5"/>
      <c r="H1369" s="5"/>
      <c r="I1369" s="5"/>
      <c r="J1369" s="5"/>
      <c r="K1369" s="5"/>
      <c r="L1369" s="5"/>
      <c r="M1369" s="5"/>
    </row>
    <row r="1370" spans="5:13" x14ac:dyDescent="0.25">
      <c r="E1370" s="5"/>
      <c r="F1370" s="5"/>
      <c r="G1370" s="5"/>
      <c r="H1370" s="5"/>
      <c r="I1370" s="5"/>
      <c r="J1370" s="5"/>
      <c r="K1370" s="5"/>
      <c r="L1370" s="5"/>
      <c r="M1370" s="5"/>
    </row>
    <row r="1371" spans="5:13" x14ac:dyDescent="0.25">
      <c r="E1371" s="5"/>
      <c r="F1371" s="5"/>
      <c r="G1371" s="5"/>
      <c r="H1371" s="5"/>
      <c r="I1371" s="5"/>
      <c r="J1371" s="5"/>
      <c r="K1371" s="5"/>
      <c r="L1371" s="5"/>
      <c r="M1371" s="5"/>
    </row>
    <row r="1372" spans="5:13" x14ac:dyDescent="0.25">
      <c r="E1372" s="5"/>
      <c r="F1372" s="5"/>
      <c r="G1372" s="5"/>
      <c r="H1372" s="5"/>
      <c r="I1372" s="5"/>
      <c r="J1372" s="5"/>
      <c r="K1372" s="5"/>
      <c r="L1372" s="5"/>
      <c r="M1372" s="5"/>
    </row>
    <row r="1373" spans="5:13" x14ac:dyDescent="0.25">
      <c r="E1373" s="5"/>
      <c r="F1373" s="5"/>
      <c r="G1373" s="5"/>
      <c r="H1373" s="5"/>
      <c r="I1373" s="5"/>
      <c r="J1373" s="5"/>
      <c r="K1373" s="5"/>
      <c r="L1373" s="5"/>
      <c r="M1373" s="5"/>
    </row>
    <row r="1374" spans="5:13" x14ac:dyDescent="0.25">
      <c r="E1374" s="5"/>
      <c r="F1374" s="5"/>
      <c r="G1374" s="5"/>
      <c r="H1374" s="5"/>
      <c r="I1374" s="5"/>
      <c r="J1374" s="5"/>
      <c r="K1374" s="5"/>
      <c r="L1374" s="5"/>
      <c r="M1374" s="5"/>
    </row>
    <row r="1375" spans="5:13" x14ac:dyDescent="0.25">
      <c r="E1375" s="5"/>
      <c r="F1375" s="5"/>
      <c r="G1375" s="5"/>
      <c r="H1375" s="5"/>
      <c r="I1375" s="5"/>
      <c r="J1375" s="5"/>
      <c r="K1375" s="5"/>
      <c r="L1375" s="5"/>
      <c r="M1375" s="5"/>
    </row>
    <row r="1376" spans="5:13" x14ac:dyDescent="0.25">
      <c r="E1376" s="5"/>
      <c r="F1376" s="5"/>
      <c r="G1376" s="5"/>
      <c r="H1376" s="5"/>
      <c r="I1376" s="5"/>
      <c r="J1376" s="5"/>
      <c r="K1376" s="5"/>
      <c r="L1376" s="5"/>
      <c r="M1376" s="5"/>
    </row>
    <row r="1377" spans="5:13" x14ac:dyDescent="0.25">
      <c r="E1377" s="5"/>
      <c r="F1377" s="5"/>
      <c r="G1377" s="5"/>
      <c r="H1377" s="5"/>
      <c r="I1377" s="5"/>
      <c r="J1377" s="5"/>
      <c r="K1377" s="5"/>
      <c r="L1377" s="5"/>
      <c r="M1377" s="5"/>
    </row>
    <row r="1378" spans="5:13" x14ac:dyDescent="0.25">
      <c r="E1378" s="5"/>
      <c r="F1378" s="5"/>
      <c r="G1378" s="5"/>
      <c r="H1378" s="5"/>
      <c r="I1378" s="5"/>
      <c r="J1378" s="5"/>
      <c r="K1378" s="5"/>
      <c r="L1378" s="5"/>
      <c r="M1378" s="5"/>
    </row>
    <row r="1379" spans="5:13" x14ac:dyDescent="0.25">
      <c r="E1379" s="5"/>
      <c r="F1379" s="5"/>
      <c r="G1379" s="5"/>
      <c r="H1379" s="5"/>
      <c r="I1379" s="5"/>
      <c r="J1379" s="5"/>
      <c r="K1379" s="5"/>
      <c r="L1379" s="5"/>
      <c r="M1379" s="5"/>
    </row>
    <row r="1380" spans="5:13" x14ac:dyDescent="0.25">
      <c r="E1380" s="5"/>
      <c r="F1380" s="5"/>
      <c r="G1380" s="5"/>
      <c r="H1380" s="5"/>
      <c r="I1380" s="5"/>
      <c r="J1380" s="5"/>
      <c r="K1380" s="5"/>
      <c r="L1380" s="5"/>
      <c r="M1380" s="5"/>
    </row>
    <row r="1381" spans="5:13" x14ac:dyDescent="0.25">
      <c r="E1381" s="5"/>
      <c r="F1381" s="5"/>
      <c r="G1381" s="5"/>
      <c r="H1381" s="5"/>
      <c r="I1381" s="5"/>
      <c r="J1381" s="5"/>
      <c r="K1381" s="5"/>
      <c r="L1381" s="5"/>
      <c r="M1381" s="5"/>
    </row>
    <row r="1382" spans="5:13" x14ac:dyDescent="0.25">
      <c r="E1382" s="5"/>
      <c r="F1382" s="5"/>
      <c r="G1382" s="5"/>
      <c r="H1382" s="5"/>
      <c r="I1382" s="5"/>
      <c r="J1382" s="5"/>
      <c r="K1382" s="5"/>
      <c r="L1382" s="5"/>
      <c r="M1382" s="5"/>
    </row>
    <row r="1383" spans="5:13" x14ac:dyDescent="0.25">
      <c r="E1383" s="5"/>
      <c r="F1383" s="5"/>
      <c r="G1383" s="5"/>
      <c r="H1383" s="5"/>
      <c r="I1383" s="5"/>
      <c r="J1383" s="5"/>
      <c r="K1383" s="5"/>
      <c r="L1383" s="5"/>
      <c r="M1383" s="5"/>
    </row>
    <row r="1384" spans="5:13" x14ac:dyDescent="0.25">
      <c r="E1384" s="5"/>
      <c r="F1384" s="5"/>
      <c r="G1384" s="5"/>
      <c r="H1384" s="5"/>
      <c r="I1384" s="5"/>
      <c r="J1384" s="5"/>
      <c r="K1384" s="5"/>
      <c r="L1384" s="5"/>
      <c r="M1384" s="5"/>
    </row>
    <row r="1385" spans="5:13" x14ac:dyDescent="0.25">
      <c r="E1385" s="5"/>
      <c r="F1385" s="5"/>
      <c r="G1385" s="5"/>
      <c r="H1385" s="5"/>
      <c r="I1385" s="5"/>
      <c r="J1385" s="5"/>
      <c r="K1385" s="5"/>
      <c r="L1385" s="5"/>
      <c r="M1385" s="5"/>
    </row>
    <row r="1386" spans="5:13" x14ac:dyDescent="0.25">
      <c r="E1386" s="5"/>
      <c r="F1386" s="5"/>
      <c r="G1386" s="5"/>
      <c r="H1386" s="5"/>
      <c r="I1386" s="5"/>
      <c r="J1386" s="5"/>
      <c r="K1386" s="5"/>
      <c r="L1386" s="5"/>
      <c r="M1386" s="5"/>
    </row>
    <row r="1387" spans="5:13" x14ac:dyDescent="0.25">
      <c r="E1387" s="5"/>
      <c r="F1387" s="5"/>
      <c r="G1387" s="5"/>
      <c r="H1387" s="5"/>
      <c r="I1387" s="5"/>
      <c r="J1387" s="5"/>
      <c r="K1387" s="5"/>
      <c r="L1387" s="5"/>
      <c r="M1387" s="5"/>
    </row>
    <row r="1388" spans="5:13" x14ac:dyDescent="0.25">
      <c r="E1388" s="5"/>
      <c r="F1388" s="5"/>
      <c r="G1388" s="5"/>
      <c r="H1388" s="5"/>
      <c r="I1388" s="5"/>
      <c r="J1388" s="5"/>
      <c r="K1388" s="5"/>
      <c r="L1388" s="5"/>
      <c r="M1388" s="5"/>
    </row>
    <row r="1389" spans="5:13" x14ac:dyDescent="0.25">
      <c r="E1389" s="5"/>
      <c r="F1389" s="5"/>
      <c r="G1389" s="5"/>
      <c r="H1389" s="5"/>
      <c r="I1389" s="5"/>
      <c r="J1389" s="5"/>
      <c r="K1389" s="5"/>
      <c r="L1389" s="5"/>
      <c r="M1389" s="5"/>
    </row>
    <row r="1390" spans="5:13" x14ac:dyDescent="0.25">
      <c r="E1390" s="5"/>
      <c r="F1390" s="5"/>
      <c r="G1390" s="5"/>
      <c r="H1390" s="5"/>
      <c r="I1390" s="5"/>
      <c r="J1390" s="5"/>
      <c r="K1390" s="5"/>
      <c r="L1390" s="5"/>
      <c r="M1390" s="5"/>
    </row>
    <row r="1391" spans="5:13" x14ac:dyDescent="0.25">
      <c r="E1391" s="5"/>
      <c r="F1391" s="5"/>
      <c r="G1391" s="5"/>
      <c r="H1391" s="5"/>
      <c r="I1391" s="5"/>
      <c r="J1391" s="5"/>
      <c r="K1391" s="5"/>
      <c r="L1391" s="5"/>
      <c r="M1391" s="5"/>
    </row>
    <row r="1392" spans="5:13" x14ac:dyDescent="0.25">
      <c r="E1392" s="5"/>
      <c r="F1392" s="5"/>
      <c r="G1392" s="5"/>
      <c r="H1392" s="5"/>
      <c r="I1392" s="5"/>
      <c r="J1392" s="5"/>
      <c r="K1392" s="5"/>
      <c r="L1392" s="5"/>
      <c r="M1392" s="5"/>
    </row>
    <row r="1393" spans="5:13" x14ac:dyDescent="0.25">
      <c r="E1393" s="5"/>
      <c r="F1393" s="5"/>
      <c r="G1393" s="5"/>
      <c r="H1393" s="5"/>
      <c r="I1393" s="5"/>
      <c r="J1393" s="5"/>
      <c r="K1393" s="5"/>
      <c r="L1393" s="5"/>
      <c r="M1393" s="5"/>
    </row>
    <row r="1394" spans="5:13" x14ac:dyDescent="0.25">
      <c r="E1394" s="5"/>
      <c r="F1394" s="5"/>
      <c r="G1394" s="5"/>
      <c r="H1394" s="5"/>
      <c r="I1394" s="5"/>
      <c r="J1394" s="5"/>
      <c r="K1394" s="5"/>
      <c r="L1394" s="5"/>
      <c r="M1394" s="5"/>
    </row>
    <row r="1395" spans="5:13" x14ac:dyDescent="0.25">
      <c r="E1395" s="5"/>
      <c r="F1395" s="5"/>
      <c r="G1395" s="5"/>
      <c r="H1395" s="5"/>
      <c r="I1395" s="5"/>
      <c r="J1395" s="5"/>
      <c r="K1395" s="5"/>
      <c r="L1395" s="5"/>
      <c r="M1395" s="5"/>
    </row>
    <row r="1396" spans="5:13" x14ac:dyDescent="0.25">
      <c r="E1396" s="5"/>
      <c r="F1396" s="5"/>
      <c r="G1396" s="5"/>
      <c r="H1396" s="5"/>
      <c r="I1396" s="5"/>
      <c r="J1396" s="5"/>
      <c r="K1396" s="5"/>
      <c r="L1396" s="5"/>
      <c r="M1396" s="5"/>
    </row>
    <row r="1397" spans="5:13" x14ac:dyDescent="0.25">
      <c r="E1397" s="5"/>
      <c r="F1397" s="5"/>
      <c r="G1397" s="5"/>
      <c r="H1397" s="5"/>
      <c r="I1397" s="5"/>
      <c r="J1397" s="5"/>
      <c r="K1397" s="5"/>
      <c r="L1397" s="5"/>
      <c r="M1397" s="5"/>
    </row>
    <row r="1398" spans="5:13" x14ac:dyDescent="0.25">
      <c r="E1398" s="5"/>
      <c r="F1398" s="5"/>
      <c r="G1398" s="5"/>
      <c r="H1398" s="5"/>
      <c r="I1398" s="5"/>
      <c r="J1398" s="5"/>
      <c r="K1398" s="5"/>
      <c r="L1398" s="5"/>
      <c r="M1398" s="5"/>
    </row>
    <row r="1399" spans="5:13" x14ac:dyDescent="0.25">
      <c r="E1399" s="5"/>
      <c r="F1399" s="5"/>
      <c r="G1399" s="5"/>
      <c r="H1399" s="5"/>
      <c r="I1399" s="5"/>
      <c r="J1399" s="5"/>
      <c r="K1399" s="5"/>
      <c r="L1399" s="5"/>
      <c r="M1399" s="5"/>
    </row>
    <row r="1400" spans="5:13" x14ac:dyDescent="0.25">
      <c r="E1400" s="5"/>
      <c r="F1400" s="5"/>
      <c r="G1400" s="5"/>
      <c r="H1400" s="5"/>
      <c r="I1400" s="5"/>
      <c r="J1400" s="5"/>
      <c r="K1400" s="5"/>
      <c r="L1400" s="5"/>
      <c r="M1400" s="5"/>
    </row>
    <row r="1401" spans="5:13" x14ac:dyDescent="0.25">
      <c r="E1401" s="5"/>
      <c r="F1401" s="5"/>
      <c r="G1401" s="5"/>
      <c r="H1401" s="5"/>
      <c r="I1401" s="5"/>
      <c r="J1401" s="5"/>
      <c r="K1401" s="5"/>
      <c r="L1401" s="5"/>
      <c r="M1401" s="5"/>
    </row>
    <row r="1402" spans="5:13" x14ac:dyDescent="0.25">
      <c r="E1402" s="5"/>
      <c r="F1402" s="5"/>
      <c r="G1402" s="5"/>
      <c r="H1402" s="5"/>
      <c r="I1402" s="5"/>
      <c r="J1402" s="5"/>
      <c r="K1402" s="5"/>
      <c r="L1402" s="5"/>
      <c r="M1402" s="5"/>
    </row>
    <row r="1403" spans="5:13" x14ac:dyDescent="0.25">
      <c r="E1403" s="5"/>
      <c r="F1403" s="5"/>
      <c r="G1403" s="5"/>
      <c r="H1403" s="5"/>
      <c r="I1403" s="5"/>
      <c r="J1403" s="5"/>
      <c r="K1403" s="5"/>
      <c r="L1403" s="5"/>
      <c r="M1403" s="5"/>
    </row>
    <row r="1404" spans="5:13" x14ac:dyDescent="0.25">
      <c r="E1404" s="5"/>
      <c r="F1404" s="5"/>
      <c r="G1404" s="5"/>
      <c r="H1404" s="5"/>
      <c r="I1404" s="5"/>
      <c r="J1404" s="5"/>
      <c r="K1404" s="5"/>
      <c r="L1404" s="5"/>
      <c r="M1404" s="5"/>
    </row>
    <row r="1405" spans="5:13" x14ac:dyDescent="0.25">
      <c r="E1405" s="5"/>
      <c r="F1405" s="5"/>
      <c r="G1405" s="5"/>
      <c r="H1405" s="5"/>
      <c r="I1405" s="5"/>
      <c r="J1405" s="5"/>
      <c r="K1405" s="5"/>
      <c r="L1405" s="5"/>
      <c r="M1405" s="5"/>
    </row>
    <row r="1406" spans="5:13" x14ac:dyDescent="0.25">
      <c r="E1406" s="5"/>
      <c r="F1406" s="5"/>
      <c r="G1406" s="5"/>
      <c r="H1406" s="5"/>
      <c r="I1406" s="5"/>
      <c r="J1406" s="5"/>
      <c r="K1406" s="5"/>
      <c r="L1406" s="5"/>
      <c r="M1406" s="5"/>
    </row>
    <row r="1407" spans="5:13" x14ac:dyDescent="0.25">
      <c r="E1407" s="5"/>
      <c r="F1407" s="5"/>
      <c r="G1407" s="5"/>
      <c r="H1407" s="5"/>
      <c r="I1407" s="5"/>
      <c r="J1407" s="5"/>
      <c r="K1407" s="5"/>
      <c r="L1407" s="5"/>
      <c r="M1407" s="5"/>
    </row>
    <row r="1408" spans="5:13" x14ac:dyDescent="0.25">
      <c r="E1408" s="5"/>
      <c r="F1408" s="5"/>
      <c r="G1408" s="5"/>
      <c r="H1408" s="5"/>
      <c r="I1408" s="5"/>
      <c r="J1408" s="5"/>
      <c r="K1408" s="5"/>
      <c r="L1408" s="5"/>
      <c r="M1408" s="5"/>
    </row>
    <row r="1409" spans="5:13" x14ac:dyDescent="0.25">
      <c r="E1409" s="5"/>
      <c r="F1409" s="5"/>
      <c r="G1409" s="5"/>
      <c r="H1409" s="5"/>
      <c r="I1409" s="5"/>
      <c r="J1409" s="5"/>
      <c r="K1409" s="5"/>
      <c r="L1409" s="5"/>
      <c r="M1409" s="5"/>
    </row>
    <row r="1410" spans="5:13" x14ac:dyDescent="0.25">
      <c r="E1410" s="5"/>
      <c r="F1410" s="5"/>
      <c r="G1410" s="5"/>
      <c r="H1410" s="5"/>
      <c r="I1410" s="5"/>
      <c r="J1410" s="5"/>
      <c r="K1410" s="5"/>
      <c r="L1410" s="5"/>
      <c r="M1410" s="5"/>
    </row>
    <row r="1411" spans="5:13" x14ac:dyDescent="0.25">
      <c r="E1411" s="5"/>
      <c r="F1411" s="5"/>
      <c r="G1411" s="5"/>
      <c r="H1411" s="5"/>
      <c r="I1411" s="5"/>
      <c r="J1411" s="5"/>
      <c r="K1411" s="5"/>
      <c r="L1411" s="5"/>
      <c r="M1411" s="5"/>
    </row>
    <row r="1412" spans="5:13" x14ac:dyDescent="0.25">
      <c r="E1412" s="5"/>
      <c r="F1412" s="5"/>
      <c r="G1412" s="5"/>
      <c r="H1412" s="5"/>
      <c r="I1412" s="5"/>
      <c r="J1412" s="5"/>
      <c r="K1412" s="5"/>
      <c r="L1412" s="1"/>
    </row>
    <row r="1413" spans="5:13" x14ac:dyDescent="0.25">
      <c r="E1413" s="5"/>
      <c r="F1413" s="5"/>
      <c r="G1413" s="5"/>
      <c r="H1413" s="5"/>
      <c r="I1413" s="5"/>
      <c r="J1413" s="5"/>
      <c r="K1413" s="5"/>
      <c r="L1413" s="1"/>
    </row>
    <row r="1414" spans="5:13" x14ac:dyDescent="0.25">
      <c r="E1414" s="5"/>
      <c r="F1414" s="5"/>
      <c r="G1414" s="5"/>
      <c r="H1414" s="1"/>
      <c r="I1414" s="5"/>
      <c r="J1414" s="5"/>
      <c r="K1414" s="5"/>
      <c r="L1414" s="1"/>
    </row>
    <row r="1415" spans="5:13" x14ac:dyDescent="0.25">
      <c r="F1415" s="1"/>
      <c r="G1415" s="1"/>
      <c r="H1415" s="1"/>
      <c r="J1415" s="1"/>
      <c r="K1415" s="1"/>
      <c r="L1415" s="1"/>
    </row>
    <row r="1416" spans="5:13" x14ac:dyDescent="0.25">
      <c r="F1416" s="1"/>
      <c r="G1416" s="1"/>
      <c r="H1416" s="1"/>
      <c r="J1416" s="1"/>
      <c r="K1416" s="1"/>
      <c r="L1416" s="1"/>
    </row>
    <row r="1417" spans="5:13" x14ac:dyDescent="0.25">
      <c r="F1417" s="1"/>
      <c r="G1417" s="1"/>
      <c r="H1417" s="1"/>
      <c r="J1417" s="1"/>
      <c r="K1417" s="1"/>
      <c r="L1417" s="1"/>
    </row>
    <row r="1418" spans="5:13" x14ac:dyDescent="0.25">
      <c r="F1418" s="1"/>
      <c r="G1418" s="1"/>
      <c r="H1418" s="1"/>
      <c r="J1418" s="1"/>
      <c r="K1418" s="1"/>
      <c r="L1418" s="1"/>
    </row>
    <row r="1419" spans="5:13" x14ac:dyDescent="0.25">
      <c r="F1419" s="1"/>
      <c r="G1419" s="1"/>
      <c r="H1419" s="1"/>
      <c r="J1419" s="1"/>
      <c r="K1419" s="1"/>
      <c r="L1419" s="1"/>
    </row>
    <row r="1420" spans="5:13" x14ac:dyDescent="0.25">
      <c r="F1420" s="1"/>
      <c r="G1420" s="1"/>
      <c r="H1420" s="1"/>
      <c r="J1420" s="1"/>
      <c r="K1420" s="1"/>
      <c r="L1420" s="1"/>
    </row>
    <row r="1421" spans="5:13" x14ac:dyDescent="0.25">
      <c r="F1421" s="1"/>
      <c r="G1421" s="1"/>
      <c r="H1421" s="1"/>
      <c r="J1421" s="1"/>
      <c r="K1421" s="1"/>
      <c r="L1421" s="1"/>
    </row>
    <row r="1422" spans="5:13" x14ac:dyDescent="0.25">
      <c r="F1422" s="1"/>
      <c r="G1422" s="1"/>
      <c r="H1422" s="1"/>
      <c r="J1422" s="1"/>
      <c r="K1422" s="1"/>
      <c r="L1422" s="1"/>
    </row>
    <row r="1423" spans="5:13" x14ac:dyDescent="0.25">
      <c r="F1423" s="1"/>
      <c r="G1423" s="1"/>
      <c r="H1423" s="1"/>
      <c r="J1423" s="1"/>
      <c r="K1423" s="1"/>
      <c r="L1423" s="1"/>
    </row>
    <row r="1424" spans="5:13" x14ac:dyDescent="0.25">
      <c r="F1424" s="1"/>
      <c r="G1424" s="1"/>
      <c r="H1424" s="1"/>
      <c r="J1424" s="1"/>
      <c r="K1424" s="1"/>
      <c r="L1424" s="1"/>
    </row>
    <row r="1425" spans="6:12" x14ac:dyDescent="0.25">
      <c r="F1425" s="1"/>
      <c r="G1425" s="1"/>
      <c r="H1425" s="1"/>
      <c r="J1425" s="1"/>
      <c r="K1425" s="1"/>
      <c r="L1425" s="1"/>
    </row>
    <row r="1426" spans="6:12" x14ac:dyDescent="0.25">
      <c r="F1426" s="1"/>
      <c r="G1426" s="1"/>
      <c r="H1426" s="1"/>
      <c r="J1426" s="1"/>
      <c r="K1426" s="1"/>
      <c r="L1426" s="1"/>
    </row>
    <row r="1427" spans="6:12" x14ac:dyDescent="0.25">
      <c r="F1427" s="1"/>
      <c r="G1427" s="1"/>
      <c r="H1427" s="1"/>
      <c r="J1427" s="1"/>
      <c r="K1427" s="1"/>
      <c r="L1427" s="1"/>
    </row>
    <row r="1428" spans="6:12" x14ac:dyDescent="0.25">
      <c r="F1428" s="1"/>
      <c r="G1428" s="1"/>
      <c r="H1428" s="1"/>
      <c r="J1428" s="1"/>
      <c r="K1428" s="1"/>
      <c r="L1428" s="1"/>
    </row>
    <row r="1429" spans="6:12" x14ac:dyDescent="0.25">
      <c r="F1429" s="1"/>
      <c r="G1429" s="1"/>
      <c r="H1429" s="1"/>
      <c r="J1429" s="1"/>
      <c r="K1429" s="1"/>
      <c r="L1429" s="1"/>
    </row>
    <row r="1430" spans="6:12" x14ac:dyDescent="0.25">
      <c r="F1430" s="1"/>
      <c r="G1430" s="1"/>
      <c r="H1430" s="1"/>
      <c r="J1430" s="1"/>
      <c r="K1430" s="1"/>
      <c r="L1430" s="1"/>
    </row>
    <row r="1431" spans="6:12" x14ac:dyDescent="0.25">
      <c r="F1431" s="1"/>
      <c r="G1431" s="1"/>
      <c r="H1431" s="1"/>
      <c r="J1431" s="1"/>
      <c r="K1431" s="1"/>
      <c r="L1431" s="1"/>
    </row>
    <row r="1432" spans="6:12" x14ac:dyDescent="0.25">
      <c r="F1432" s="1"/>
      <c r="G1432" s="1"/>
      <c r="H1432" s="1"/>
      <c r="J1432" s="1"/>
      <c r="K1432" s="1"/>
      <c r="L1432" s="1"/>
    </row>
    <row r="1433" spans="6:12" x14ac:dyDescent="0.25">
      <c r="F1433" s="1"/>
      <c r="G1433" s="1"/>
      <c r="H1433" s="1"/>
      <c r="J1433" s="1"/>
      <c r="K1433" s="1"/>
      <c r="L1433" s="1"/>
    </row>
    <row r="1434" spans="6:12" x14ac:dyDescent="0.25">
      <c r="F1434" s="1"/>
      <c r="G1434" s="1"/>
      <c r="H1434" s="1"/>
      <c r="J1434" s="1"/>
      <c r="K1434" s="1"/>
      <c r="L1434" s="1"/>
    </row>
    <row r="1435" spans="6:12" x14ac:dyDescent="0.25">
      <c r="F1435" s="1"/>
      <c r="G1435" s="1"/>
      <c r="H1435" s="1"/>
      <c r="J1435" s="1"/>
      <c r="K1435" s="1"/>
      <c r="L1435" s="1"/>
    </row>
    <row r="1436" spans="6:12" x14ac:dyDescent="0.25">
      <c r="F1436" s="1"/>
      <c r="G1436" s="1"/>
      <c r="H1436" s="1"/>
      <c r="J1436" s="1"/>
      <c r="K1436" s="1"/>
      <c r="L1436" s="1"/>
    </row>
    <row r="1437" spans="6:12" x14ac:dyDescent="0.25">
      <c r="F1437" s="1"/>
      <c r="G1437" s="1"/>
      <c r="H1437" s="1"/>
      <c r="J1437" s="1"/>
      <c r="K1437" s="1"/>
      <c r="L1437" s="1"/>
    </row>
    <row r="1438" spans="6:12" x14ac:dyDescent="0.25">
      <c r="F1438" s="1"/>
      <c r="G1438" s="1"/>
      <c r="H1438" s="1"/>
      <c r="J1438" s="1"/>
      <c r="K1438" s="1"/>
      <c r="L1438" s="1"/>
    </row>
    <row r="1439" spans="6:12" x14ac:dyDescent="0.25">
      <c r="F1439" s="1"/>
      <c r="G1439" s="1"/>
      <c r="H1439" s="1"/>
      <c r="J1439" s="1"/>
      <c r="K1439" s="1"/>
      <c r="L1439" s="1"/>
    </row>
    <row r="1440" spans="6:12" x14ac:dyDescent="0.25">
      <c r="F1440" s="1"/>
      <c r="G1440" s="1"/>
      <c r="H1440" s="1"/>
      <c r="J1440" s="1"/>
      <c r="K1440" s="1"/>
      <c r="L1440" s="1"/>
    </row>
    <row r="1441" spans="6:12" x14ac:dyDescent="0.25">
      <c r="F1441" s="1"/>
      <c r="G1441" s="1"/>
      <c r="H1441" s="1"/>
      <c r="J1441" s="1"/>
      <c r="K1441" s="1"/>
      <c r="L1441" s="1"/>
    </row>
    <row r="1442" spans="6:12" x14ac:dyDescent="0.25">
      <c r="F1442" s="1"/>
      <c r="G1442" s="1"/>
      <c r="H1442" s="1"/>
      <c r="J1442" s="1"/>
      <c r="K1442" s="1"/>
      <c r="L1442" s="1"/>
    </row>
    <row r="1443" spans="6:12" x14ac:dyDescent="0.25">
      <c r="F1443" s="1"/>
      <c r="G1443" s="1"/>
      <c r="H1443" s="1"/>
      <c r="J1443" s="1"/>
      <c r="K1443" s="1"/>
      <c r="L1443" s="1"/>
    </row>
    <row r="1444" spans="6:12" x14ac:dyDescent="0.25">
      <c r="F1444" s="1"/>
      <c r="G1444" s="1"/>
      <c r="H1444" s="1"/>
      <c r="J1444" s="1"/>
      <c r="K1444" s="1"/>
      <c r="L1444" s="1"/>
    </row>
    <row r="1445" spans="6:12" x14ac:dyDescent="0.25">
      <c r="F1445" s="1"/>
      <c r="G1445" s="1"/>
      <c r="H1445" s="1"/>
      <c r="J1445" s="1"/>
      <c r="K1445" s="1"/>
      <c r="L1445" s="1"/>
    </row>
    <row r="1446" spans="6:12" x14ac:dyDescent="0.25">
      <c r="F1446" s="1"/>
      <c r="G1446" s="1"/>
      <c r="H1446" s="1"/>
      <c r="J1446" s="1"/>
      <c r="K1446" s="1"/>
      <c r="L1446" s="1"/>
    </row>
    <row r="1447" spans="6:12" x14ac:dyDescent="0.25">
      <c r="F1447" s="1"/>
      <c r="G1447" s="1"/>
      <c r="H1447" s="1"/>
      <c r="J1447" s="1"/>
      <c r="K1447" s="1"/>
      <c r="L1447" s="1"/>
    </row>
    <row r="1448" spans="6:12" x14ac:dyDescent="0.25">
      <c r="F1448" s="1"/>
      <c r="G1448" s="1"/>
      <c r="H1448" s="1"/>
      <c r="J1448" s="1"/>
      <c r="K1448" s="1"/>
      <c r="L1448" s="1"/>
    </row>
    <row r="1449" spans="6:12" x14ac:dyDescent="0.25">
      <c r="F1449" s="1"/>
      <c r="G1449" s="1"/>
      <c r="H1449" s="1"/>
      <c r="J1449" s="1"/>
      <c r="K1449" s="1"/>
      <c r="L1449" s="1"/>
    </row>
    <row r="1450" spans="6:12" x14ac:dyDescent="0.25">
      <c r="F1450" s="1"/>
      <c r="G1450" s="1"/>
      <c r="H1450" s="1"/>
      <c r="J1450" s="1"/>
      <c r="K1450" s="1"/>
      <c r="L1450" s="1"/>
    </row>
    <row r="1451" spans="6:12" x14ac:dyDescent="0.25">
      <c r="F1451" s="1"/>
      <c r="G1451" s="1"/>
      <c r="H1451" s="1"/>
      <c r="J1451" s="1"/>
      <c r="K1451" s="1"/>
      <c r="L1451" s="1"/>
    </row>
    <row r="1452" spans="6:12" x14ac:dyDescent="0.25">
      <c r="F1452" s="1"/>
      <c r="G1452" s="1"/>
      <c r="H1452" s="1"/>
      <c r="J1452" s="1"/>
      <c r="K1452" s="1"/>
      <c r="L1452" s="1"/>
    </row>
    <row r="1453" spans="6:12" x14ac:dyDescent="0.25">
      <c r="F1453" s="1"/>
      <c r="G1453" s="1"/>
      <c r="H1453" s="1"/>
      <c r="J1453" s="1"/>
      <c r="K1453" s="1"/>
      <c r="L1453" s="1"/>
    </row>
    <row r="1454" spans="6:12" x14ac:dyDescent="0.25">
      <c r="F1454" s="1"/>
      <c r="G1454" s="1"/>
      <c r="H1454" s="1"/>
      <c r="J1454" s="1"/>
      <c r="K1454" s="1"/>
      <c r="L1454" s="1"/>
    </row>
    <row r="1455" spans="6:12" x14ac:dyDescent="0.25">
      <c r="F1455" s="1"/>
      <c r="G1455" s="1"/>
      <c r="H1455" s="1"/>
      <c r="J1455" s="1"/>
      <c r="K1455" s="1"/>
      <c r="L1455" s="1"/>
    </row>
    <row r="1456" spans="6:12" x14ac:dyDescent="0.25">
      <c r="F1456" s="1"/>
      <c r="G1456" s="1"/>
      <c r="H1456" s="1"/>
      <c r="J1456" s="1"/>
      <c r="K1456" s="1"/>
      <c r="L1456" s="1"/>
    </row>
    <row r="1457" spans="6:12" x14ac:dyDescent="0.25">
      <c r="F1457" s="1"/>
      <c r="G1457" s="1"/>
      <c r="H1457" s="1"/>
      <c r="J1457" s="1"/>
      <c r="K1457" s="1"/>
      <c r="L1457" s="1"/>
    </row>
    <row r="1458" spans="6:12" x14ac:dyDescent="0.25">
      <c r="F1458" s="1"/>
      <c r="G1458" s="1"/>
      <c r="H1458" s="1"/>
      <c r="J1458" s="1"/>
      <c r="K1458" s="1"/>
      <c r="L1458" s="1"/>
    </row>
    <row r="1459" spans="6:12" x14ac:dyDescent="0.25">
      <c r="F1459" s="1"/>
      <c r="G1459" s="1"/>
      <c r="H1459" s="1"/>
      <c r="J1459" s="1"/>
      <c r="K1459" s="1"/>
      <c r="L1459" s="1"/>
    </row>
    <row r="1460" spans="6:12" x14ac:dyDescent="0.25">
      <c r="F1460" s="1"/>
      <c r="G1460" s="1"/>
      <c r="H1460" s="1"/>
      <c r="J1460" s="1"/>
      <c r="K1460" s="1"/>
      <c r="L1460" s="1"/>
    </row>
    <row r="1461" spans="6:12" x14ac:dyDescent="0.25">
      <c r="F1461" s="1"/>
      <c r="G1461" s="1"/>
      <c r="H1461" s="1"/>
      <c r="J1461" s="1"/>
      <c r="K1461" s="1"/>
      <c r="L1461" s="1"/>
    </row>
    <row r="1462" spans="6:12" x14ac:dyDescent="0.25">
      <c r="F1462" s="1"/>
      <c r="G1462" s="1"/>
      <c r="H1462" s="1"/>
      <c r="J1462" s="1"/>
      <c r="K1462" s="1"/>
      <c r="L1462" s="1"/>
    </row>
    <row r="1463" spans="6:12" x14ac:dyDescent="0.25">
      <c r="F1463" s="1"/>
      <c r="G1463" s="1"/>
      <c r="H1463" s="1"/>
      <c r="J1463" s="1"/>
      <c r="K1463" s="1"/>
      <c r="L1463" s="1"/>
    </row>
    <row r="1464" spans="6:12" x14ac:dyDescent="0.25">
      <c r="F1464" s="1"/>
      <c r="G1464" s="1"/>
      <c r="H1464" s="1"/>
      <c r="J1464" s="1"/>
      <c r="K1464" s="1"/>
      <c r="L1464" s="1"/>
    </row>
    <row r="1465" spans="6:12" x14ac:dyDescent="0.25">
      <c r="F1465" s="1"/>
      <c r="G1465" s="1"/>
      <c r="H1465" s="1"/>
      <c r="J1465" s="1"/>
      <c r="K1465" s="1"/>
      <c r="L1465" s="1"/>
    </row>
    <row r="1466" spans="6:12" x14ac:dyDescent="0.25">
      <c r="F1466" s="1"/>
      <c r="G1466" s="1"/>
      <c r="H1466" s="1"/>
      <c r="J1466" s="1"/>
      <c r="K1466" s="1"/>
      <c r="L1466" s="1"/>
    </row>
    <row r="1467" spans="6:12" x14ac:dyDescent="0.25">
      <c r="F1467" s="1"/>
      <c r="G1467" s="1"/>
      <c r="H1467" s="1"/>
      <c r="J1467" s="1"/>
      <c r="K1467" s="1"/>
      <c r="L1467" s="1"/>
    </row>
    <row r="1468" spans="6:12" x14ac:dyDescent="0.25">
      <c r="F1468" s="1"/>
      <c r="G1468" s="1"/>
      <c r="H1468" s="1"/>
      <c r="J1468" s="1"/>
      <c r="K1468" s="1"/>
      <c r="L1468" s="1"/>
    </row>
    <row r="1469" spans="6:12" x14ac:dyDescent="0.25">
      <c r="F1469" s="1"/>
      <c r="G1469" s="1"/>
      <c r="H1469" s="1"/>
      <c r="J1469" s="1"/>
      <c r="K1469" s="1"/>
      <c r="L1469" s="1"/>
    </row>
    <row r="1470" spans="6:12" x14ac:dyDescent="0.25">
      <c r="F1470" s="1"/>
      <c r="G1470" s="1"/>
      <c r="H1470" s="1"/>
      <c r="J1470" s="1"/>
      <c r="K1470" s="1"/>
      <c r="L1470" s="1"/>
    </row>
    <row r="1471" spans="6:12" x14ac:dyDescent="0.25">
      <c r="F1471" s="1"/>
      <c r="G1471" s="1"/>
      <c r="H1471" s="1"/>
      <c r="J1471" s="1"/>
      <c r="K1471" s="1"/>
      <c r="L1471" s="1"/>
    </row>
    <row r="1472" spans="6:12" x14ac:dyDescent="0.25">
      <c r="F1472" s="1"/>
      <c r="G1472" s="1"/>
      <c r="H1472" s="1"/>
      <c r="J1472" s="1"/>
      <c r="K1472" s="1"/>
      <c r="L1472" s="1"/>
    </row>
    <row r="1473" spans="6:12" x14ac:dyDescent="0.25">
      <c r="F1473" s="1"/>
      <c r="G1473" s="1"/>
      <c r="H1473" s="1"/>
      <c r="J1473" s="1"/>
      <c r="K1473" s="1"/>
      <c r="L1473" s="1"/>
    </row>
    <row r="1474" spans="6:12" x14ac:dyDescent="0.25">
      <c r="F1474" s="1"/>
      <c r="G1474" s="1"/>
      <c r="H1474" s="1"/>
      <c r="J1474" s="1"/>
      <c r="K1474" s="1"/>
      <c r="L1474" s="1"/>
    </row>
    <row r="1475" spans="6:12" x14ac:dyDescent="0.25">
      <c r="F1475" s="1"/>
      <c r="G1475" s="1"/>
      <c r="H1475" s="1"/>
      <c r="J1475" s="1"/>
      <c r="K1475" s="1"/>
      <c r="L1475" s="1"/>
    </row>
    <row r="1476" spans="6:12" x14ac:dyDescent="0.25">
      <c r="F1476" s="1"/>
      <c r="G1476" s="1"/>
      <c r="H1476" s="1"/>
      <c r="J1476" s="1"/>
      <c r="K1476" s="1"/>
      <c r="L1476" s="1"/>
    </row>
    <row r="1477" spans="6:12" x14ac:dyDescent="0.25">
      <c r="F1477" s="1"/>
      <c r="G1477" s="1"/>
      <c r="H1477" s="1"/>
      <c r="J1477" s="1"/>
      <c r="K1477" s="1"/>
      <c r="L1477" s="1"/>
    </row>
    <row r="1478" spans="6:12" x14ac:dyDescent="0.25">
      <c r="F1478" s="1"/>
      <c r="G1478" s="1"/>
      <c r="H1478" s="1"/>
      <c r="J1478" s="1"/>
      <c r="K1478" s="1"/>
      <c r="L1478" s="1"/>
    </row>
    <row r="1479" spans="6:12" x14ac:dyDescent="0.25">
      <c r="F1479" s="1"/>
      <c r="G1479" s="1"/>
      <c r="H1479" s="1"/>
      <c r="J1479" s="1"/>
      <c r="K1479" s="1"/>
      <c r="L1479" s="1"/>
    </row>
    <row r="1480" spans="6:12" x14ac:dyDescent="0.25">
      <c r="F1480" s="1"/>
      <c r="G1480" s="1"/>
      <c r="H1480" s="1"/>
      <c r="J1480" s="1"/>
      <c r="K1480" s="1"/>
      <c r="L1480" s="1"/>
    </row>
    <row r="1481" spans="6:12" x14ac:dyDescent="0.25">
      <c r="F1481" s="1"/>
      <c r="G1481" s="1"/>
      <c r="H1481" s="1"/>
      <c r="J1481" s="1"/>
      <c r="K1481" s="1"/>
      <c r="L1481" s="1"/>
    </row>
    <row r="1482" spans="6:12" x14ac:dyDescent="0.25">
      <c r="F1482" s="1"/>
      <c r="G1482" s="1"/>
      <c r="H1482" s="1"/>
      <c r="J1482" s="1"/>
      <c r="K1482" s="1"/>
      <c r="L1482" s="1"/>
    </row>
    <row r="1483" spans="6:12" x14ac:dyDescent="0.25">
      <c r="F1483" s="1"/>
      <c r="G1483" s="1"/>
      <c r="H1483" s="1"/>
      <c r="J1483" s="1"/>
      <c r="K1483" s="1"/>
      <c r="L1483" s="1"/>
    </row>
    <row r="1484" spans="6:12" x14ac:dyDescent="0.25">
      <c r="F1484" s="1"/>
      <c r="G1484" s="1"/>
      <c r="H1484" s="1"/>
      <c r="J1484" s="1"/>
      <c r="K1484" s="1"/>
    </row>
    <row r="1485" spans="6:12" x14ac:dyDescent="0.25">
      <c r="F1485" s="1"/>
      <c r="G1485" s="1"/>
      <c r="H1485" s="1"/>
      <c r="J1485" s="1"/>
      <c r="K1485" s="1"/>
    </row>
    <row r="1486" spans="6:12" x14ac:dyDescent="0.25">
      <c r="F1486" s="1"/>
      <c r="G1486" s="1"/>
      <c r="J1486" s="1"/>
      <c r="K1486" s="1"/>
    </row>
  </sheetData>
  <sheetProtection password="C1BF" sheet="1" objects="1" scenarios="1" sort="0" autoFilter="0"/>
  <autoFilter ref="B5:C283"/>
  <printOptions horizontalCentered="1"/>
  <pageMargins left="0" right="0" top="0.69" bottom="0" header="0.25" footer="0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X1486"/>
  <sheetViews>
    <sheetView zoomScale="85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B7" sqref="B7"/>
    </sheetView>
  </sheetViews>
  <sheetFormatPr defaultRowHeight="13.2" x14ac:dyDescent="0.25"/>
  <cols>
    <col min="1" max="1" width="0" hidden="1" customWidth="1"/>
    <col min="2" max="2" width="45.44140625" style="27" bestFit="1" customWidth="1"/>
    <col min="3" max="3" width="9.33203125" style="27" customWidth="1"/>
    <col min="4" max="4" width="1.33203125" customWidth="1"/>
    <col min="5" max="5" width="13.21875" customWidth="1"/>
    <col min="6" max="6" width="1.33203125" customWidth="1"/>
    <col min="7" max="7" width="13" style="1" customWidth="1"/>
    <col min="8" max="8" width="0.88671875" customWidth="1"/>
    <col min="9" max="9" width="13" customWidth="1"/>
    <col min="10" max="10" width="0.88671875" customWidth="1"/>
    <col min="11" max="11" width="13" customWidth="1"/>
    <col min="12" max="12" width="0.88671875" customWidth="1"/>
    <col min="13" max="13" width="13" customWidth="1"/>
    <col min="14" max="14" width="0.88671875" customWidth="1"/>
    <col min="15" max="15" width="14.33203125" customWidth="1"/>
    <col min="16" max="16" width="0.6640625" customWidth="1"/>
    <col min="17" max="17" width="13" customWidth="1"/>
    <col min="18" max="18" width="0.6640625" customWidth="1"/>
    <col min="19" max="19" width="13" customWidth="1"/>
    <col min="20" max="20" width="0.88671875" customWidth="1"/>
    <col min="21" max="21" width="13" customWidth="1"/>
    <col min="22" max="22" width="0.88671875" customWidth="1"/>
    <col min="23" max="23" width="13" customWidth="1"/>
    <col min="24" max="24" width="0.88671875" customWidth="1"/>
    <col min="25" max="25" width="15.21875" customWidth="1"/>
    <col min="26" max="26" width="0.88671875" customWidth="1"/>
    <col min="27" max="27" width="13" customWidth="1"/>
    <col min="28" max="28" width="0.88671875" customWidth="1"/>
    <col min="29" max="29" width="14.21875" customWidth="1"/>
    <col min="30" max="30" width="0.88671875" customWidth="1"/>
    <col min="31" max="31" width="15.88671875" customWidth="1"/>
    <col min="32" max="32" width="0.6640625" customWidth="1"/>
    <col min="33" max="33" width="13" customWidth="1"/>
    <col min="34" max="34" width="0.88671875" customWidth="1"/>
    <col min="35" max="35" width="13.77734375" customWidth="1"/>
    <col min="36" max="36" width="0.6640625" customWidth="1"/>
    <col min="37" max="37" width="14.21875" bestFit="1" customWidth="1"/>
    <col min="38" max="38" width="0.88671875" customWidth="1"/>
    <col min="39" max="39" width="12.21875" bestFit="1" customWidth="1"/>
    <col min="40" max="40" width="1.21875" customWidth="1"/>
    <col min="41" max="41" width="12.21875" bestFit="1" customWidth="1"/>
    <col min="42" max="42" width="1.21875" customWidth="1"/>
    <col min="43" max="43" width="12.21875" bestFit="1" customWidth="1"/>
    <col min="44" max="44" width="1.21875" customWidth="1"/>
    <col min="45" max="45" width="12.21875" bestFit="1" customWidth="1"/>
    <col min="46" max="46" width="1.21875" customWidth="1"/>
    <col min="47" max="47" width="11.33203125" customWidth="1"/>
    <col min="48" max="48" width="1.21875" customWidth="1"/>
    <col min="49" max="49" width="13.6640625" customWidth="1"/>
    <col min="50" max="50" width="1.21875" customWidth="1"/>
  </cols>
  <sheetData>
    <row r="1" spans="1:50" ht="15.6" x14ac:dyDescent="0.3">
      <c r="B1" s="54" t="s">
        <v>229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I1" s="36" t="s">
        <v>229</v>
      </c>
      <c r="AK1" s="1"/>
    </row>
    <row r="2" spans="1:50" x14ac:dyDescent="0.25">
      <c r="B2" s="55" t="s">
        <v>316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I2" s="37" t="s">
        <v>300</v>
      </c>
      <c r="AK2" s="1"/>
    </row>
    <row r="3" spans="1:50" x14ac:dyDescent="0.25">
      <c r="B3" s="55" t="s">
        <v>312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I3" s="38" t="s">
        <v>298</v>
      </c>
      <c r="AK3" s="1"/>
    </row>
    <row r="4" spans="1:50" ht="4.8" customHeight="1" x14ac:dyDescent="0.25">
      <c r="I4" s="1"/>
      <c r="K4" s="1"/>
      <c r="M4" s="1"/>
      <c r="W4" s="1"/>
      <c r="Y4" s="1"/>
      <c r="AA4" s="1"/>
      <c r="AC4" s="1"/>
      <c r="AG4" s="1"/>
      <c r="AI4" s="1"/>
      <c r="AK4" s="1"/>
    </row>
    <row r="5" spans="1:50" ht="36.6" customHeight="1" x14ac:dyDescent="0.25">
      <c r="G5" s="30"/>
      <c r="I5" s="52" t="s">
        <v>5</v>
      </c>
      <c r="J5" s="52"/>
      <c r="K5" s="52"/>
      <c r="L5" s="52"/>
      <c r="M5" s="52"/>
      <c r="N5" s="52"/>
      <c r="O5" s="52"/>
      <c r="P5" s="52"/>
      <c r="Q5" s="52"/>
      <c r="S5" s="52" t="s">
        <v>11</v>
      </c>
      <c r="T5" s="52"/>
      <c r="U5" s="52"/>
      <c r="V5" s="52"/>
      <c r="W5" s="52"/>
      <c r="X5" s="52"/>
      <c r="Y5" s="52"/>
      <c r="Z5" s="52"/>
      <c r="AA5" s="52"/>
      <c r="AC5" s="52" t="s">
        <v>12</v>
      </c>
      <c r="AD5" s="52"/>
      <c r="AE5" s="52"/>
      <c r="AF5" s="52"/>
      <c r="AG5" s="52"/>
      <c r="AI5" s="52" t="s">
        <v>286</v>
      </c>
      <c r="AJ5" s="52"/>
      <c r="AK5" s="52"/>
      <c r="AM5" s="53" t="s">
        <v>301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</row>
    <row r="6" spans="1:50" ht="177.6" customHeight="1" x14ac:dyDescent="0.25">
      <c r="A6" s="1" t="s">
        <v>308</v>
      </c>
      <c r="B6" s="28" t="s">
        <v>13</v>
      </c>
      <c r="C6" s="2" t="s">
        <v>299</v>
      </c>
      <c r="D6" s="28"/>
      <c r="E6" s="48" t="s">
        <v>311</v>
      </c>
      <c r="F6" s="28"/>
      <c r="G6" s="2" t="s">
        <v>310</v>
      </c>
      <c r="H6" s="12"/>
      <c r="I6" s="25" t="s">
        <v>0</v>
      </c>
      <c r="J6" s="13"/>
      <c r="K6" s="25" t="s">
        <v>3</v>
      </c>
      <c r="L6" s="13"/>
      <c r="M6" s="25" t="s">
        <v>1</v>
      </c>
      <c r="N6" s="14"/>
      <c r="O6" s="35" t="s">
        <v>2</v>
      </c>
      <c r="P6" s="10"/>
      <c r="Q6" s="25" t="s">
        <v>4</v>
      </c>
      <c r="R6" s="10"/>
      <c r="S6" s="25" t="s">
        <v>6</v>
      </c>
      <c r="T6" s="10"/>
      <c r="U6" s="25" t="s">
        <v>3</v>
      </c>
      <c r="V6" s="3"/>
      <c r="W6" s="25" t="s">
        <v>1</v>
      </c>
      <c r="X6" s="12"/>
      <c r="Y6" s="35" t="s">
        <v>2</v>
      </c>
      <c r="Z6" s="13"/>
      <c r="AA6" s="25" t="s">
        <v>7</v>
      </c>
      <c r="AB6" s="13"/>
      <c r="AC6" s="25" t="s">
        <v>8</v>
      </c>
      <c r="AD6" s="14"/>
      <c r="AE6" s="35" t="s">
        <v>9</v>
      </c>
      <c r="AF6" s="10"/>
      <c r="AG6" s="25" t="s">
        <v>10</v>
      </c>
      <c r="AH6" s="13"/>
      <c r="AI6" s="25" t="s">
        <v>287</v>
      </c>
      <c r="AJ6" s="10"/>
      <c r="AK6" s="25" t="s">
        <v>288</v>
      </c>
      <c r="AL6" s="13"/>
      <c r="AM6" s="2">
        <v>2016</v>
      </c>
      <c r="AO6" s="2">
        <v>2017</v>
      </c>
      <c r="AQ6" s="2">
        <v>2018</v>
      </c>
      <c r="AS6" s="2">
        <v>2019</v>
      </c>
      <c r="AU6" s="2">
        <v>2020</v>
      </c>
      <c r="AW6" s="2" t="s">
        <v>289</v>
      </c>
    </row>
    <row r="7" spans="1:50" s="9" customFormat="1" ht="13.8" x14ac:dyDescent="0.25">
      <c r="A7" s="9">
        <v>2</v>
      </c>
      <c r="B7" s="39" t="s">
        <v>15</v>
      </c>
      <c r="C7" s="7">
        <v>2</v>
      </c>
      <c r="D7" s="4"/>
      <c r="E7" s="6">
        <v>33715175</v>
      </c>
      <c r="F7" s="4"/>
      <c r="G7" s="6">
        <v>16528117</v>
      </c>
      <c r="H7" s="22"/>
      <c r="I7" s="6">
        <v>2075438</v>
      </c>
      <c r="J7" s="22"/>
      <c r="K7" s="6">
        <v>0</v>
      </c>
      <c r="L7" s="22"/>
      <c r="M7" s="6">
        <v>0</v>
      </c>
      <c r="N7" s="6"/>
      <c r="O7" s="6">
        <v>0</v>
      </c>
      <c r="P7" s="6"/>
      <c r="Q7" s="6">
        <f t="shared" ref="Q7:Q70" si="0">SUM(I7:P7)</f>
        <v>2075438</v>
      </c>
      <c r="R7" s="6"/>
      <c r="S7" s="6">
        <v>0</v>
      </c>
      <c r="T7" s="6"/>
      <c r="U7" s="6">
        <v>17553909</v>
      </c>
      <c r="V7" s="6"/>
      <c r="W7" s="6">
        <v>0</v>
      </c>
      <c r="X7" s="22"/>
      <c r="Y7" s="6">
        <v>454177</v>
      </c>
      <c r="Z7" s="22"/>
      <c r="AA7" s="6">
        <f t="shared" ref="AA7:AA70" si="1">SUM(S7:Y7)</f>
        <v>18008086</v>
      </c>
      <c r="AB7" s="22"/>
      <c r="AC7" s="6">
        <v>2684623</v>
      </c>
      <c r="AD7" s="6"/>
      <c r="AE7" s="6">
        <v>-205502</v>
      </c>
      <c r="AF7" s="6"/>
      <c r="AG7" s="6">
        <f t="shared" ref="AG7:AG70" si="2">AC7+AE7</f>
        <v>2479121</v>
      </c>
      <c r="AH7" s="22"/>
      <c r="AI7" s="6">
        <v>51562849</v>
      </c>
      <c r="AJ7" s="6"/>
      <c r="AK7" s="6">
        <v>-12756567</v>
      </c>
      <c r="AL7" s="22"/>
      <c r="AM7" s="20">
        <v>-3848056</v>
      </c>
      <c r="AN7" s="20"/>
      <c r="AO7" s="20">
        <v>-3848056</v>
      </c>
      <c r="AP7" s="20"/>
      <c r="AQ7" s="20">
        <v>-3848058</v>
      </c>
      <c r="AR7" s="20"/>
      <c r="AS7" s="20">
        <v>-4388477</v>
      </c>
      <c r="AT7" s="20"/>
      <c r="AU7" s="20">
        <v>0</v>
      </c>
      <c r="AV7" s="20"/>
      <c r="AW7" s="20">
        <v>0</v>
      </c>
      <c r="AX7" s="20"/>
    </row>
    <row r="8" spans="1:50" s="9" customFormat="1" ht="13.8" x14ac:dyDescent="0.25">
      <c r="A8" s="9">
        <v>3</v>
      </c>
      <c r="B8" s="39" t="s">
        <v>18</v>
      </c>
      <c r="C8" s="7">
        <v>3</v>
      </c>
      <c r="D8" s="4"/>
      <c r="E8" s="6">
        <v>1440529</v>
      </c>
      <c r="F8" s="4"/>
      <c r="G8" s="6">
        <v>671257</v>
      </c>
      <c r="H8" s="22"/>
      <c r="I8" s="6">
        <v>84290</v>
      </c>
      <c r="J8" s="22"/>
      <c r="K8" s="6">
        <v>0</v>
      </c>
      <c r="L8" s="22"/>
      <c r="M8" s="6">
        <v>0</v>
      </c>
      <c r="N8" s="6"/>
      <c r="O8" s="6">
        <v>0</v>
      </c>
      <c r="P8" s="6"/>
      <c r="Q8" s="6">
        <f t="shared" si="0"/>
        <v>84290</v>
      </c>
      <c r="R8" s="6"/>
      <c r="S8" s="6">
        <v>0</v>
      </c>
      <c r="T8" s="6"/>
      <c r="U8" s="6">
        <v>712918</v>
      </c>
      <c r="V8" s="6"/>
      <c r="W8" s="6">
        <v>0</v>
      </c>
      <c r="X8" s="22"/>
      <c r="Y8" s="6">
        <v>71885</v>
      </c>
      <c r="Z8" s="22"/>
      <c r="AA8" s="6">
        <f t="shared" si="1"/>
        <v>784803</v>
      </c>
      <c r="AB8" s="22"/>
      <c r="AC8" s="6">
        <v>109031</v>
      </c>
      <c r="AD8" s="6"/>
      <c r="AE8" s="6">
        <v>-26569</v>
      </c>
      <c r="AF8" s="6"/>
      <c r="AG8" s="6">
        <f t="shared" si="2"/>
        <v>82462</v>
      </c>
      <c r="AH8" s="22"/>
      <c r="AI8" s="6">
        <v>2094125</v>
      </c>
      <c r="AJ8" s="6"/>
      <c r="AK8" s="6">
        <v>-518083</v>
      </c>
      <c r="AL8" s="22"/>
      <c r="AM8" s="20">
        <v>-174094</v>
      </c>
      <c r="AN8" s="20"/>
      <c r="AO8" s="20">
        <v>-174094</v>
      </c>
      <c r="AP8" s="20"/>
      <c r="AQ8" s="20">
        <v>-174094</v>
      </c>
      <c r="AR8" s="20"/>
      <c r="AS8" s="20">
        <v>-178229</v>
      </c>
      <c r="AT8" s="20"/>
      <c r="AU8" s="20">
        <v>0</v>
      </c>
      <c r="AV8" s="20"/>
      <c r="AW8" s="20">
        <v>0</v>
      </c>
      <c r="AX8" s="20"/>
    </row>
    <row r="9" spans="1:50" s="9" customFormat="1" ht="13.8" x14ac:dyDescent="0.25">
      <c r="A9" s="9" t="s">
        <v>290</v>
      </c>
      <c r="B9" s="39" t="s">
        <v>302</v>
      </c>
      <c r="C9" s="7">
        <v>4</v>
      </c>
      <c r="E9" s="6">
        <v>0</v>
      </c>
      <c r="G9" s="6">
        <v>0</v>
      </c>
      <c r="H9" s="20"/>
      <c r="I9" s="6">
        <v>0</v>
      </c>
      <c r="J9" s="20"/>
      <c r="K9" s="6">
        <v>0</v>
      </c>
      <c r="L9" s="20"/>
      <c r="M9" s="6">
        <v>0</v>
      </c>
      <c r="N9" s="20"/>
      <c r="O9" s="20">
        <v>0</v>
      </c>
      <c r="P9" s="20"/>
      <c r="Q9" s="6">
        <f t="shared" si="0"/>
        <v>0</v>
      </c>
      <c r="R9" s="20"/>
      <c r="S9" s="6">
        <v>0</v>
      </c>
      <c r="T9" s="20"/>
      <c r="U9" s="6">
        <v>0</v>
      </c>
      <c r="V9" s="20"/>
      <c r="W9" s="20">
        <v>0</v>
      </c>
      <c r="X9" s="20"/>
      <c r="Y9" s="20">
        <v>0</v>
      </c>
      <c r="Z9" s="20"/>
      <c r="AA9" s="6">
        <f t="shared" si="1"/>
        <v>0</v>
      </c>
      <c r="AB9" s="20"/>
      <c r="AC9" s="6">
        <v>0</v>
      </c>
      <c r="AD9" s="20"/>
      <c r="AE9" s="20">
        <v>39049</v>
      </c>
      <c r="AF9" s="20"/>
      <c r="AG9" s="6">
        <f t="shared" si="2"/>
        <v>39049</v>
      </c>
      <c r="AH9" s="20"/>
      <c r="AI9" s="6">
        <v>0</v>
      </c>
      <c r="AJ9" s="20"/>
      <c r="AK9" s="6">
        <v>0</v>
      </c>
      <c r="AL9" s="20"/>
      <c r="AM9" s="20">
        <v>0</v>
      </c>
      <c r="AN9" s="20"/>
      <c r="AO9" s="20">
        <v>0</v>
      </c>
      <c r="AP9" s="20"/>
      <c r="AQ9" s="20">
        <v>0</v>
      </c>
      <c r="AR9" s="20"/>
      <c r="AS9" s="20">
        <v>0</v>
      </c>
      <c r="AT9" s="20"/>
      <c r="AU9" s="20">
        <v>0</v>
      </c>
      <c r="AV9" s="20"/>
      <c r="AW9" s="20">
        <v>0</v>
      </c>
      <c r="AX9" s="20"/>
    </row>
    <row r="10" spans="1:50" s="9" customFormat="1" ht="13.8" x14ac:dyDescent="0.25">
      <c r="A10" s="9">
        <v>5</v>
      </c>
      <c r="B10" s="39" t="s">
        <v>19</v>
      </c>
      <c r="C10" s="7">
        <v>5</v>
      </c>
      <c r="D10" s="16"/>
      <c r="E10" s="6">
        <v>8592104</v>
      </c>
      <c r="F10" s="16"/>
      <c r="G10" s="6">
        <v>4468538</v>
      </c>
      <c r="H10" s="22"/>
      <c r="I10" s="6">
        <v>561115</v>
      </c>
      <c r="J10" s="22"/>
      <c r="K10" s="6">
        <v>0</v>
      </c>
      <c r="L10" s="22"/>
      <c r="M10" s="6">
        <v>0</v>
      </c>
      <c r="N10" s="6"/>
      <c r="O10" s="6">
        <v>269552</v>
      </c>
      <c r="P10" s="6"/>
      <c r="Q10" s="6">
        <f t="shared" si="0"/>
        <v>830667</v>
      </c>
      <c r="R10" s="6"/>
      <c r="S10" s="6">
        <v>0</v>
      </c>
      <c r="T10" s="6"/>
      <c r="U10" s="6">
        <v>4745871</v>
      </c>
      <c r="V10" s="6"/>
      <c r="W10" s="6">
        <v>0</v>
      </c>
      <c r="X10" s="22"/>
      <c r="Y10" s="6">
        <v>0</v>
      </c>
      <c r="Z10" s="22"/>
      <c r="AA10" s="6">
        <f t="shared" si="1"/>
        <v>4745871</v>
      </c>
      <c r="AB10" s="22"/>
      <c r="AC10" s="6">
        <v>725814</v>
      </c>
      <c r="AD10" s="6"/>
      <c r="AE10" s="6">
        <v>72499</v>
      </c>
      <c r="AF10" s="6"/>
      <c r="AG10" s="6">
        <f t="shared" si="2"/>
        <v>798313</v>
      </c>
      <c r="AH10" s="22"/>
      <c r="AI10" s="6">
        <v>13940522</v>
      </c>
      <c r="AJ10" s="6"/>
      <c r="AK10" s="6">
        <v>-3448863</v>
      </c>
      <c r="AL10" s="22"/>
      <c r="AM10" s="20">
        <v>-909579</v>
      </c>
      <c r="AN10" s="20"/>
      <c r="AO10" s="20">
        <v>-909579</v>
      </c>
      <c r="AP10" s="20"/>
      <c r="AQ10" s="20">
        <v>-909579</v>
      </c>
      <c r="AR10" s="20"/>
      <c r="AS10" s="20">
        <v>-1186468</v>
      </c>
      <c r="AT10" s="20"/>
      <c r="AU10" s="20">
        <v>0</v>
      </c>
      <c r="AV10" s="20"/>
      <c r="AW10" s="20">
        <v>0</v>
      </c>
      <c r="AX10" s="20"/>
    </row>
    <row r="11" spans="1:50" s="9" customFormat="1" ht="13.8" x14ac:dyDescent="0.25">
      <c r="A11" s="9">
        <v>8</v>
      </c>
      <c r="B11" s="39" t="s">
        <v>20</v>
      </c>
      <c r="C11" s="7">
        <v>8</v>
      </c>
      <c r="D11" s="8"/>
      <c r="E11" s="6">
        <v>1127844</v>
      </c>
      <c r="F11" s="8"/>
      <c r="G11" s="6">
        <v>615806</v>
      </c>
      <c r="H11" s="22"/>
      <c r="I11" s="6">
        <v>77327</v>
      </c>
      <c r="J11" s="22"/>
      <c r="K11" s="6">
        <v>0</v>
      </c>
      <c r="L11" s="22"/>
      <c r="M11" s="6">
        <v>0</v>
      </c>
      <c r="N11" s="6"/>
      <c r="O11" s="6">
        <v>79318</v>
      </c>
      <c r="P11" s="6"/>
      <c r="Q11" s="6">
        <f t="shared" si="0"/>
        <v>156645</v>
      </c>
      <c r="R11" s="6"/>
      <c r="S11" s="6">
        <v>0</v>
      </c>
      <c r="T11" s="6"/>
      <c r="U11" s="6">
        <v>654025</v>
      </c>
      <c r="V11" s="6"/>
      <c r="W11" s="6">
        <v>0</v>
      </c>
      <c r="X11" s="22"/>
      <c r="Y11" s="6">
        <v>0</v>
      </c>
      <c r="Z11" s="22"/>
      <c r="AA11" s="6">
        <f t="shared" si="1"/>
        <v>654025</v>
      </c>
      <c r="AB11" s="22"/>
      <c r="AC11" s="6">
        <v>100024</v>
      </c>
      <c r="AD11" s="6"/>
      <c r="AE11" s="6">
        <v>24049</v>
      </c>
      <c r="AF11" s="6"/>
      <c r="AG11" s="6">
        <f t="shared" si="2"/>
        <v>124073</v>
      </c>
      <c r="AH11" s="22"/>
      <c r="AI11" s="6">
        <v>1921134</v>
      </c>
      <c r="AJ11" s="6"/>
      <c r="AK11" s="6">
        <v>-475286</v>
      </c>
      <c r="AL11" s="22"/>
      <c r="AM11" s="20">
        <v>-111290</v>
      </c>
      <c r="AN11" s="20"/>
      <c r="AO11" s="20">
        <v>-111290</v>
      </c>
      <c r="AP11" s="20"/>
      <c r="AQ11" s="20">
        <v>-111293</v>
      </c>
      <c r="AR11" s="20"/>
      <c r="AS11" s="20">
        <v>-163506</v>
      </c>
      <c r="AT11" s="20"/>
      <c r="AU11" s="20">
        <v>0</v>
      </c>
      <c r="AV11" s="20"/>
      <c r="AW11" s="20">
        <v>0</v>
      </c>
      <c r="AX11" s="20"/>
    </row>
    <row r="12" spans="1:50" s="9" customFormat="1" ht="13.8" x14ac:dyDescent="0.25">
      <c r="A12" s="9">
        <v>9</v>
      </c>
      <c r="B12" s="39" t="s">
        <v>21</v>
      </c>
      <c r="C12" s="7">
        <v>9</v>
      </c>
      <c r="D12" s="8"/>
      <c r="E12" s="6">
        <v>8548683</v>
      </c>
      <c r="F12" s="8"/>
      <c r="G12" s="6">
        <v>4082632</v>
      </c>
      <c r="H12" s="22"/>
      <c r="I12" s="6">
        <v>512657</v>
      </c>
      <c r="J12" s="22"/>
      <c r="K12" s="6">
        <v>0</v>
      </c>
      <c r="L12" s="22"/>
      <c r="M12" s="6">
        <v>0</v>
      </c>
      <c r="N12" s="6"/>
      <c r="O12" s="6">
        <v>0</v>
      </c>
      <c r="P12" s="6"/>
      <c r="Q12" s="6">
        <f t="shared" si="0"/>
        <v>512657</v>
      </c>
      <c r="R12" s="6"/>
      <c r="S12" s="6">
        <v>0</v>
      </c>
      <c r="T12" s="6"/>
      <c r="U12" s="6">
        <v>4336014</v>
      </c>
      <c r="V12" s="6"/>
      <c r="W12" s="6">
        <v>0</v>
      </c>
      <c r="X12" s="22"/>
      <c r="Y12" s="6">
        <v>277676</v>
      </c>
      <c r="Z12" s="22"/>
      <c r="AA12" s="6">
        <f t="shared" si="1"/>
        <v>4613690</v>
      </c>
      <c r="AB12" s="22"/>
      <c r="AC12" s="6">
        <v>663132</v>
      </c>
      <c r="AD12" s="6"/>
      <c r="AE12" s="6">
        <v>-108412</v>
      </c>
      <c r="AF12" s="6"/>
      <c r="AG12" s="6">
        <f t="shared" si="2"/>
        <v>554720</v>
      </c>
      <c r="AH12" s="22"/>
      <c r="AI12" s="6">
        <v>12736608</v>
      </c>
      <c r="AJ12" s="6"/>
      <c r="AK12" s="6">
        <v>-3151017</v>
      </c>
      <c r="AL12" s="22"/>
      <c r="AM12" s="20">
        <v>-1005677</v>
      </c>
      <c r="AN12" s="20"/>
      <c r="AO12" s="20">
        <v>-1005677</v>
      </c>
      <c r="AP12" s="20"/>
      <c r="AQ12" s="20">
        <v>-1005677</v>
      </c>
      <c r="AR12" s="20"/>
      <c r="AS12" s="20">
        <v>-1084004</v>
      </c>
      <c r="AT12" s="20"/>
      <c r="AU12" s="20">
        <v>0</v>
      </c>
      <c r="AV12" s="20"/>
      <c r="AW12" s="20">
        <v>0</v>
      </c>
      <c r="AX12" s="20"/>
    </row>
    <row r="13" spans="1:50" s="9" customFormat="1" ht="13.8" x14ac:dyDescent="0.25">
      <c r="A13" s="9">
        <v>10</v>
      </c>
      <c r="B13" s="39" t="s">
        <v>22</v>
      </c>
      <c r="C13" s="7">
        <v>10</v>
      </c>
      <c r="D13" s="4"/>
      <c r="E13" s="6">
        <v>991806</v>
      </c>
      <c r="F13" s="4"/>
      <c r="G13" s="6">
        <v>482044</v>
      </c>
      <c r="H13" s="22"/>
      <c r="I13" s="6">
        <v>60530</v>
      </c>
      <c r="J13" s="22"/>
      <c r="K13" s="6">
        <v>0</v>
      </c>
      <c r="L13" s="22"/>
      <c r="M13" s="6">
        <v>0</v>
      </c>
      <c r="N13" s="6"/>
      <c r="O13" s="6">
        <v>0</v>
      </c>
      <c r="P13" s="6"/>
      <c r="Q13" s="6">
        <f t="shared" si="0"/>
        <v>60530</v>
      </c>
      <c r="R13" s="6"/>
      <c r="S13" s="6">
        <v>0</v>
      </c>
      <c r="T13" s="6"/>
      <c r="U13" s="6">
        <v>511961</v>
      </c>
      <c r="V13" s="6"/>
      <c r="W13" s="6">
        <v>0</v>
      </c>
      <c r="X13" s="22"/>
      <c r="Y13" s="6">
        <v>19621</v>
      </c>
      <c r="Z13" s="22"/>
      <c r="AA13" s="6">
        <f t="shared" si="1"/>
        <v>531582</v>
      </c>
      <c r="AB13" s="22"/>
      <c r="AC13" s="6">
        <v>78297</v>
      </c>
      <c r="AD13" s="6"/>
      <c r="AE13" s="6">
        <v>-8413</v>
      </c>
      <c r="AF13" s="6"/>
      <c r="AG13" s="6">
        <f t="shared" si="2"/>
        <v>69884</v>
      </c>
      <c r="AH13" s="22"/>
      <c r="AI13" s="6">
        <v>1503834</v>
      </c>
      <c r="AJ13" s="6"/>
      <c r="AK13" s="6">
        <v>-372046</v>
      </c>
      <c r="AL13" s="22"/>
      <c r="AM13" s="20">
        <v>-114354</v>
      </c>
      <c r="AN13" s="20"/>
      <c r="AO13" s="20">
        <v>-114354</v>
      </c>
      <c r="AP13" s="20"/>
      <c r="AQ13" s="20">
        <v>-114353</v>
      </c>
      <c r="AR13" s="20"/>
      <c r="AS13" s="20">
        <v>-127990</v>
      </c>
      <c r="AT13" s="20"/>
      <c r="AU13" s="20">
        <v>0</v>
      </c>
      <c r="AV13" s="20"/>
      <c r="AW13" s="20">
        <v>0</v>
      </c>
      <c r="AX13" s="20"/>
    </row>
    <row r="14" spans="1:50" s="9" customFormat="1" ht="13.8" x14ac:dyDescent="0.25">
      <c r="A14" s="9">
        <v>11</v>
      </c>
      <c r="B14" s="39" t="s">
        <v>23</v>
      </c>
      <c r="C14" s="7">
        <v>11</v>
      </c>
      <c r="D14" s="4"/>
      <c r="E14" s="6">
        <v>1468208</v>
      </c>
      <c r="F14" s="4"/>
      <c r="G14" s="6">
        <v>748232</v>
      </c>
      <c r="H14" s="22"/>
      <c r="I14" s="6">
        <v>93956</v>
      </c>
      <c r="J14" s="22"/>
      <c r="K14" s="6">
        <v>0</v>
      </c>
      <c r="L14" s="22"/>
      <c r="M14" s="6">
        <v>0</v>
      </c>
      <c r="N14" s="6"/>
      <c r="O14" s="6">
        <v>23004</v>
      </c>
      <c r="P14" s="6"/>
      <c r="Q14" s="6">
        <f t="shared" si="0"/>
        <v>116960</v>
      </c>
      <c r="R14" s="6"/>
      <c r="S14" s="6">
        <v>0</v>
      </c>
      <c r="T14" s="6"/>
      <c r="U14" s="6">
        <v>794670</v>
      </c>
      <c r="V14" s="6"/>
      <c r="W14" s="6">
        <v>0</v>
      </c>
      <c r="X14" s="22"/>
      <c r="Y14" s="6">
        <v>0</v>
      </c>
      <c r="Z14" s="22"/>
      <c r="AA14" s="6">
        <f t="shared" si="1"/>
        <v>794670</v>
      </c>
      <c r="AB14" s="22"/>
      <c r="AC14" s="6">
        <v>121534</v>
      </c>
      <c r="AD14" s="6"/>
      <c r="AE14" s="6">
        <v>4763</v>
      </c>
      <c r="AF14" s="6"/>
      <c r="AG14" s="6">
        <f t="shared" si="2"/>
        <v>126297</v>
      </c>
      <c r="AH14" s="22"/>
      <c r="AI14" s="6">
        <v>2334263</v>
      </c>
      <c r="AJ14" s="6"/>
      <c r="AK14" s="6">
        <v>-577493</v>
      </c>
      <c r="AL14" s="22"/>
      <c r="AM14" s="20">
        <v>-159680</v>
      </c>
      <c r="AN14" s="20"/>
      <c r="AO14" s="20">
        <v>-159680</v>
      </c>
      <c r="AP14" s="20"/>
      <c r="AQ14" s="20">
        <v>-159681</v>
      </c>
      <c r="AR14" s="20"/>
      <c r="AS14" s="20">
        <v>-198667</v>
      </c>
      <c r="AT14" s="20"/>
      <c r="AU14" s="20">
        <v>0</v>
      </c>
      <c r="AV14" s="20"/>
      <c r="AW14" s="20">
        <v>0</v>
      </c>
      <c r="AX14" s="20"/>
    </row>
    <row r="15" spans="1:50" s="9" customFormat="1" ht="13.8" x14ac:dyDescent="0.25">
      <c r="A15" s="9">
        <v>12</v>
      </c>
      <c r="B15" s="39" t="s">
        <v>24</v>
      </c>
      <c r="C15" s="7">
        <v>12</v>
      </c>
      <c r="D15" s="4"/>
      <c r="E15" s="6">
        <v>689841</v>
      </c>
      <c r="F15" s="4"/>
      <c r="G15" s="6">
        <v>241352</v>
      </c>
      <c r="H15" s="22"/>
      <c r="I15" s="6">
        <v>30307</v>
      </c>
      <c r="J15" s="22"/>
      <c r="K15" s="6">
        <v>0</v>
      </c>
      <c r="L15" s="22"/>
      <c r="M15" s="6">
        <v>0</v>
      </c>
      <c r="N15" s="6"/>
      <c r="O15" s="6">
        <v>0</v>
      </c>
      <c r="P15" s="6"/>
      <c r="Q15" s="6">
        <f t="shared" si="0"/>
        <v>30307</v>
      </c>
      <c r="R15" s="6"/>
      <c r="S15" s="6">
        <v>0</v>
      </c>
      <c r="T15" s="6"/>
      <c r="U15" s="6">
        <v>256331</v>
      </c>
      <c r="V15" s="6"/>
      <c r="W15" s="6">
        <v>0</v>
      </c>
      <c r="X15" s="22"/>
      <c r="Y15" s="6">
        <v>154768</v>
      </c>
      <c r="Z15" s="22"/>
      <c r="AA15" s="6">
        <f t="shared" si="1"/>
        <v>411099</v>
      </c>
      <c r="AB15" s="22"/>
      <c r="AC15" s="6">
        <v>39202</v>
      </c>
      <c r="AD15" s="6"/>
      <c r="AE15" s="6">
        <v>-52527</v>
      </c>
      <c r="AF15" s="6"/>
      <c r="AG15" s="6">
        <f t="shared" si="2"/>
        <v>-13325</v>
      </c>
      <c r="AH15" s="22"/>
      <c r="AI15" s="6">
        <v>752947</v>
      </c>
      <c r="AJ15" s="6"/>
      <c r="AK15" s="6">
        <v>-186278</v>
      </c>
      <c r="AL15" s="22"/>
      <c r="AM15" s="20">
        <v>-105571</v>
      </c>
      <c r="AN15" s="20"/>
      <c r="AO15" s="20">
        <v>-105571</v>
      </c>
      <c r="AP15" s="20"/>
      <c r="AQ15" s="20">
        <v>-105568</v>
      </c>
      <c r="AR15" s="20"/>
      <c r="AS15" s="20">
        <v>-64083</v>
      </c>
      <c r="AT15" s="20"/>
      <c r="AU15" s="20">
        <v>0</v>
      </c>
      <c r="AV15" s="20"/>
      <c r="AW15" s="20">
        <v>0</v>
      </c>
      <c r="AX15" s="20"/>
    </row>
    <row r="16" spans="1:50" s="9" customFormat="1" ht="13.8" x14ac:dyDescent="0.25">
      <c r="A16" s="9">
        <v>13</v>
      </c>
      <c r="B16" s="39" t="s">
        <v>25</v>
      </c>
      <c r="C16" s="7">
        <v>13</v>
      </c>
      <c r="D16" s="4"/>
      <c r="E16" s="6">
        <v>566531</v>
      </c>
      <c r="F16" s="4"/>
      <c r="G16" s="6">
        <v>268039</v>
      </c>
      <c r="H16" s="22"/>
      <c r="I16" s="6">
        <v>33658</v>
      </c>
      <c r="J16" s="22"/>
      <c r="K16" s="6">
        <v>0</v>
      </c>
      <c r="L16" s="22"/>
      <c r="M16" s="6">
        <v>0</v>
      </c>
      <c r="N16" s="6"/>
      <c r="O16" s="6">
        <v>0</v>
      </c>
      <c r="P16" s="6"/>
      <c r="Q16" s="6">
        <f t="shared" si="0"/>
        <v>33658</v>
      </c>
      <c r="R16" s="6"/>
      <c r="S16" s="6">
        <v>0</v>
      </c>
      <c r="T16" s="6"/>
      <c r="U16" s="6">
        <v>284675</v>
      </c>
      <c r="V16" s="6"/>
      <c r="W16" s="6">
        <v>0</v>
      </c>
      <c r="X16" s="22"/>
      <c r="Y16" s="6">
        <v>22190</v>
      </c>
      <c r="Z16" s="22"/>
      <c r="AA16" s="6">
        <f t="shared" si="1"/>
        <v>306865</v>
      </c>
      <c r="AB16" s="22"/>
      <c r="AC16" s="6">
        <v>43537</v>
      </c>
      <c r="AD16" s="6"/>
      <c r="AE16" s="6">
        <v>-8438</v>
      </c>
      <c r="AF16" s="6"/>
      <c r="AG16" s="6">
        <f t="shared" si="2"/>
        <v>35099</v>
      </c>
      <c r="AH16" s="22"/>
      <c r="AI16" s="6">
        <v>836204</v>
      </c>
      <c r="AJ16" s="6"/>
      <c r="AK16" s="6">
        <v>-206876</v>
      </c>
      <c r="AL16" s="22"/>
      <c r="AM16" s="20">
        <v>-67347</v>
      </c>
      <c r="AN16" s="20"/>
      <c r="AO16" s="20">
        <v>-67347</v>
      </c>
      <c r="AP16" s="20"/>
      <c r="AQ16" s="20">
        <v>-67345</v>
      </c>
      <c r="AR16" s="20"/>
      <c r="AS16" s="20">
        <v>-71169</v>
      </c>
      <c r="AT16" s="20"/>
      <c r="AU16" s="20">
        <v>0</v>
      </c>
      <c r="AV16" s="20"/>
      <c r="AW16" s="20">
        <v>0</v>
      </c>
      <c r="AX16" s="20"/>
    </row>
    <row r="17" spans="1:50" s="9" customFormat="1" ht="13.8" x14ac:dyDescent="0.25">
      <c r="A17" s="9">
        <v>14</v>
      </c>
      <c r="B17" s="39" t="s">
        <v>26</v>
      </c>
      <c r="C17" s="7">
        <v>14</v>
      </c>
      <c r="D17" s="4"/>
      <c r="E17" s="6">
        <v>2971555</v>
      </c>
      <c r="F17" s="4"/>
      <c r="G17" s="6">
        <v>1538376</v>
      </c>
      <c r="H17" s="22"/>
      <c r="I17" s="6">
        <v>193174</v>
      </c>
      <c r="J17" s="22"/>
      <c r="K17" s="6">
        <v>0</v>
      </c>
      <c r="L17" s="22"/>
      <c r="M17" s="6">
        <v>0</v>
      </c>
      <c r="N17" s="6"/>
      <c r="O17" s="6">
        <v>82624</v>
      </c>
      <c r="P17" s="6"/>
      <c r="Q17" s="6">
        <f t="shared" si="0"/>
        <v>275798</v>
      </c>
      <c r="R17" s="6"/>
      <c r="S17" s="6">
        <v>0</v>
      </c>
      <c r="T17" s="6"/>
      <c r="U17" s="6">
        <v>1633853</v>
      </c>
      <c r="V17" s="6"/>
      <c r="W17" s="6">
        <v>0</v>
      </c>
      <c r="X17" s="22"/>
      <c r="Y17" s="6">
        <v>0</v>
      </c>
      <c r="Z17" s="22"/>
      <c r="AA17" s="6">
        <f t="shared" si="1"/>
        <v>1633853</v>
      </c>
      <c r="AB17" s="22"/>
      <c r="AC17" s="6">
        <v>249875</v>
      </c>
      <c r="AD17" s="6"/>
      <c r="AE17" s="6">
        <v>21568</v>
      </c>
      <c r="AF17" s="6"/>
      <c r="AG17" s="6">
        <f t="shared" si="2"/>
        <v>271443</v>
      </c>
      <c r="AH17" s="22"/>
      <c r="AI17" s="6">
        <v>4799280</v>
      </c>
      <c r="AJ17" s="6"/>
      <c r="AK17" s="6">
        <v>-1187334</v>
      </c>
      <c r="AL17" s="22"/>
      <c r="AM17" s="20">
        <v>-316530</v>
      </c>
      <c r="AN17" s="20"/>
      <c r="AO17" s="20">
        <v>-316530</v>
      </c>
      <c r="AP17" s="20"/>
      <c r="AQ17" s="20">
        <v>-316531</v>
      </c>
      <c r="AR17" s="20"/>
      <c r="AS17" s="20">
        <v>-408463</v>
      </c>
      <c r="AT17" s="20"/>
      <c r="AU17" s="20">
        <v>0</v>
      </c>
      <c r="AV17" s="20"/>
      <c r="AW17" s="20">
        <v>0</v>
      </c>
      <c r="AX17" s="20"/>
    </row>
    <row r="18" spans="1:50" s="9" customFormat="1" ht="13.8" x14ac:dyDescent="0.25">
      <c r="A18" s="9">
        <v>15</v>
      </c>
      <c r="B18" s="39" t="s">
        <v>27</v>
      </c>
      <c r="C18" s="7">
        <v>15</v>
      </c>
      <c r="D18" s="4"/>
      <c r="E18" s="6">
        <v>1435332</v>
      </c>
      <c r="F18" s="4"/>
      <c r="G18" s="6">
        <v>682301</v>
      </c>
      <c r="H18" s="22"/>
      <c r="I18" s="6">
        <v>85677</v>
      </c>
      <c r="J18" s="22"/>
      <c r="K18" s="6">
        <v>0</v>
      </c>
      <c r="L18" s="22"/>
      <c r="M18" s="6">
        <v>0</v>
      </c>
      <c r="N18" s="6"/>
      <c r="O18" s="6">
        <v>0</v>
      </c>
      <c r="P18" s="6"/>
      <c r="Q18" s="6">
        <f t="shared" si="0"/>
        <v>85677</v>
      </c>
      <c r="R18" s="6"/>
      <c r="S18" s="6">
        <v>0</v>
      </c>
      <c r="T18" s="6"/>
      <c r="U18" s="6">
        <v>724647</v>
      </c>
      <c r="V18" s="6"/>
      <c r="W18" s="6">
        <v>0</v>
      </c>
      <c r="X18" s="22"/>
      <c r="Y18" s="6">
        <v>51394</v>
      </c>
      <c r="Z18" s="22"/>
      <c r="AA18" s="6">
        <f t="shared" si="1"/>
        <v>776041</v>
      </c>
      <c r="AB18" s="22"/>
      <c r="AC18" s="6">
        <v>110825</v>
      </c>
      <c r="AD18" s="6"/>
      <c r="AE18" s="6">
        <v>-19781</v>
      </c>
      <c r="AF18" s="6"/>
      <c r="AG18" s="6">
        <f t="shared" si="2"/>
        <v>91044</v>
      </c>
      <c r="AH18" s="22"/>
      <c r="AI18" s="6">
        <v>2128579</v>
      </c>
      <c r="AJ18" s="6"/>
      <c r="AK18" s="6">
        <v>-526607</v>
      </c>
      <c r="AL18" s="22"/>
      <c r="AM18" s="20">
        <v>-169735</v>
      </c>
      <c r="AN18" s="20"/>
      <c r="AO18" s="20">
        <v>-169735</v>
      </c>
      <c r="AP18" s="20"/>
      <c r="AQ18" s="20">
        <v>-169733</v>
      </c>
      <c r="AR18" s="20"/>
      <c r="AS18" s="20">
        <v>-181162</v>
      </c>
      <c r="AT18" s="20"/>
      <c r="AU18" s="20">
        <v>0</v>
      </c>
      <c r="AV18" s="20"/>
      <c r="AW18" s="20">
        <v>0</v>
      </c>
      <c r="AX18" s="20"/>
    </row>
    <row r="19" spans="1:50" s="9" customFormat="1" ht="13.8" x14ac:dyDescent="0.25">
      <c r="A19" s="9">
        <v>16</v>
      </c>
      <c r="B19" s="39" t="s">
        <v>28</v>
      </c>
      <c r="C19" s="7">
        <v>16</v>
      </c>
      <c r="D19" s="4"/>
      <c r="E19" s="6">
        <v>738503</v>
      </c>
      <c r="F19" s="4"/>
      <c r="G19" s="6">
        <v>393745</v>
      </c>
      <c r="H19" s="22"/>
      <c r="I19" s="6">
        <v>49443</v>
      </c>
      <c r="J19" s="22"/>
      <c r="K19" s="6">
        <v>0</v>
      </c>
      <c r="L19" s="22"/>
      <c r="M19" s="6">
        <v>0</v>
      </c>
      <c r="N19" s="6"/>
      <c r="O19" s="6">
        <v>37694</v>
      </c>
      <c r="P19" s="6"/>
      <c r="Q19" s="6">
        <f t="shared" si="0"/>
        <v>87137</v>
      </c>
      <c r="R19" s="6"/>
      <c r="S19" s="6">
        <v>0</v>
      </c>
      <c r="T19" s="6"/>
      <c r="U19" s="6">
        <v>418182</v>
      </c>
      <c r="V19" s="6"/>
      <c r="W19" s="6">
        <v>0</v>
      </c>
      <c r="X19" s="22"/>
      <c r="Y19" s="6">
        <v>0</v>
      </c>
      <c r="Z19" s="22"/>
      <c r="AA19" s="6">
        <f t="shared" si="1"/>
        <v>418182</v>
      </c>
      <c r="AB19" s="22"/>
      <c r="AC19" s="6">
        <v>63955</v>
      </c>
      <c r="AD19" s="6"/>
      <c r="AE19" s="6">
        <v>11036</v>
      </c>
      <c r="AF19" s="6"/>
      <c r="AG19" s="6">
        <f t="shared" si="2"/>
        <v>74991</v>
      </c>
      <c r="AH19" s="22"/>
      <c r="AI19" s="6">
        <v>1228368</v>
      </c>
      <c r="AJ19" s="6"/>
      <c r="AK19" s="6">
        <v>-303896</v>
      </c>
      <c r="AL19" s="22"/>
      <c r="AM19" s="20">
        <v>-75500</v>
      </c>
      <c r="AN19" s="20"/>
      <c r="AO19" s="20">
        <v>-75500</v>
      </c>
      <c r="AP19" s="20"/>
      <c r="AQ19" s="20">
        <v>-75501</v>
      </c>
      <c r="AR19" s="20"/>
      <c r="AS19" s="20">
        <v>-104546</v>
      </c>
      <c r="AT19" s="20"/>
      <c r="AU19" s="20">
        <v>0</v>
      </c>
      <c r="AV19" s="20"/>
      <c r="AW19" s="20">
        <v>0</v>
      </c>
      <c r="AX19" s="20"/>
    </row>
    <row r="20" spans="1:50" s="9" customFormat="1" ht="13.8" x14ac:dyDescent="0.25">
      <c r="A20" s="9">
        <v>17</v>
      </c>
      <c r="B20" s="39" t="s">
        <v>29</v>
      </c>
      <c r="C20" s="7">
        <v>17</v>
      </c>
      <c r="D20" s="4"/>
      <c r="E20" s="6">
        <v>113686</v>
      </c>
      <c r="F20" s="4"/>
      <c r="G20" s="6">
        <v>50745</v>
      </c>
      <c r="H20" s="22"/>
      <c r="I20" s="6">
        <v>6372</v>
      </c>
      <c r="J20" s="22"/>
      <c r="K20" s="6">
        <v>0</v>
      </c>
      <c r="L20" s="22"/>
      <c r="M20" s="6">
        <v>0</v>
      </c>
      <c r="N20" s="6"/>
      <c r="O20" s="6">
        <v>0</v>
      </c>
      <c r="P20" s="6"/>
      <c r="Q20" s="6">
        <f t="shared" si="0"/>
        <v>6372</v>
      </c>
      <c r="R20" s="6"/>
      <c r="S20" s="6">
        <v>0</v>
      </c>
      <c r="T20" s="6"/>
      <c r="U20" s="6">
        <v>53895</v>
      </c>
      <c r="V20" s="6"/>
      <c r="W20" s="6">
        <v>0</v>
      </c>
      <c r="X20" s="22"/>
      <c r="Y20" s="6">
        <v>9023</v>
      </c>
      <c r="Z20" s="22"/>
      <c r="AA20" s="6">
        <f t="shared" si="1"/>
        <v>62918</v>
      </c>
      <c r="AB20" s="22"/>
      <c r="AC20" s="6">
        <v>8242</v>
      </c>
      <c r="AD20" s="6"/>
      <c r="AE20" s="6">
        <v>-3205</v>
      </c>
      <c r="AF20" s="6"/>
      <c r="AG20" s="6">
        <f t="shared" si="2"/>
        <v>5037</v>
      </c>
      <c r="AH20" s="22"/>
      <c r="AI20" s="6">
        <v>158311</v>
      </c>
      <c r="AJ20" s="6"/>
      <c r="AK20" s="6">
        <v>-39166</v>
      </c>
      <c r="AL20" s="22"/>
      <c r="AM20" s="20">
        <v>-14358</v>
      </c>
      <c r="AN20" s="20"/>
      <c r="AO20" s="20">
        <v>-14358</v>
      </c>
      <c r="AP20" s="20"/>
      <c r="AQ20" s="20">
        <v>-14357</v>
      </c>
      <c r="AR20" s="20"/>
      <c r="AS20" s="20">
        <v>-13474</v>
      </c>
      <c r="AT20" s="20"/>
      <c r="AU20" s="20">
        <v>0</v>
      </c>
      <c r="AV20" s="20"/>
      <c r="AW20" s="20">
        <v>0</v>
      </c>
      <c r="AX20" s="20"/>
    </row>
    <row r="21" spans="1:50" s="9" customFormat="1" ht="13.8" x14ac:dyDescent="0.25">
      <c r="A21" s="9">
        <v>18</v>
      </c>
      <c r="B21" s="39" t="s">
        <v>30</v>
      </c>
      <c r="C21" s="7">
        <v>18</v>
      </c>
      <c r="D21" s="4"/>
      <c r="E21" s="6">
        <v>3136612</v>
      </c>
      <c r="F21" s="4"/>
      <c r="G21" s="6">
        <v>1485567</v>
      </c>
      <c r="H21" s="22"/>
      <c r="I21" s="6">
        <v>186543</v>
      </c>
      <c r="J21" s="22"/>
      <c r="K21" s="6">
        <v>0</v>
      </c>
      <c r="L21" s="22"/>
      <c r="M21" s="6">
        <v>0</v>
      </c>
      <c r="N21" s="6"/>
      <c r="O21" s="6">
        <v>0</v>
      </c>
      <c r="P21" s="6"/>
      <c r="Q21" s="6">
        <f t="shared" si="0"/>
        <v>186543</v>
      </c>
      <c r="R21" s="6"/>
      <c r="S21" s="6">
        <v>0</v>
      </c>
      <c r="T21" s="6"/>
      <c r="U21" s="6">
        <v>1577767</v>
      </c>
      <c r="V21" s="6"/>
      <c r="W21" s="6">
        <v>0</v>
      </c>
      <c r="X21" s="22"/>
      <c r="Y21" s="6">
        <v>120510</v>
      </c>
      <c r="Z21" s="22"/>
      <c r="AA21" s="6">
        <f t="shared" si="1"/>
        <v>1698277</v>
      </c>
      <c r="AB21" s="22"/>
      <c r="AC21" s="6">
        <v>241297</v>
      </c>
      <c r="AD21" s="6"/>
      <c r="AE21" s="6">
        <v>-45939</v>
      </c>
      <c r="AF21" s="6"/>
      <c r="AG21" s="6">
        <f t="shared" si="2"/>
        <v>195358</v>
      </c>
      <c r="AH21" s="22"/>
      <c r="AI21" s="6">
        <v>4634532</v>
      </c>
      <c r="AJ21" s="6"/>
      <c r="AK21" s="6">
        <v>-1146576</v>
      </c>
      <c r="AL21" s="22"/>
      <c r="AM21" s="20">
        <v>-372431</v>
      </c>
      <c r="AN21" s="20"/>
      <c r="AO21" s="20">
        <v>-372431</v>
      </c>
      <c r="AP21" s="20"/>
      <c r="AQ21" s="20">
        <v>-372431</v>
      </c>
      <c r="AR21" s="20"/>
      <c r="AS21" s="20">
        <v>-394442</v>
      </c>
      <c r="AT21" s="20"/>
      <c r="AU21" s="20">
        <v>0</v>
      </c>
      <c r="AV21" s="20"/>
      <c r="AW21" s="20">
        <v>0</v>
      </c>
      <c r="AX21" s="20"/>
    </row>
    <row r="22" spans="1:50" s="9" customFormat="1" ht="13.8" x14ac:dyDescent="0.25">
      <c r="A22" s="9">
        <v>19</v>
      </c>
      <c r="B22" s="39" t="s">
        <v>31</v>
      </c>
      <c r="C22" s="7">
        <v>19</v>
      </c>
      <c r="D22" s="4"/>
      <c r="E22" s="6">
        <v>365586</v>
      </c>
      <c r="F22" s="4"/>
      <c r="G22" s="6">
        <v>186270</v>
      </c>
      <c r="H22" s="6"/>
      <c r="I22" s="6">
        <v>23390</v>
      </c>
      <c r="J22" s="6"/>
      <c r="K22" s="6">
        <v>0</v>
      </c>
      <c r="L22" s="6"/>
      <c r="M22" s="6">
        <v>0</v>
      </c>
      <c r="N22" s="6"/>
      <c r="O22" s="6">
        <v>5666</v>
      </c>
      <c r="P22" s="6"/>
      <c r="Q22" s="6">
        <f t="shared" si="0"/>
        <v>29056</v>
      </c>
      <c r="R22" s="6"/>
      <c r="S22" s="6">
        <v>0</v>
      </c>
      <c r="T22" s="6"/>
      <c r="U22" s="6">
        <v>197831</v>
      </c>
      <c r="V22" s="6"/>
      <c r="W22" s="6">
        <v>0</v>
      </c>
      <c r="X22" s="6"/>
      <c r="Y22" s="6">
        <v>0</v>
      </c>
      <c r="Z22" s="6"/>
      <c r="AA22" s="6">
        <f t="shared" si="1"/>
        <v>197831</v>
      </c>
      <c r="AB22" s="6"/>
      <c r="AC22" s="6">
        <v>30255</v>
      </c>
      <c r="AD22" s="6"/>
      <c r="AE22" s="6">
        <v>1166</v>
      </c>
      <c r="AF22" s="6"/>
      <c r="AG22" s="6">
        <f t="shared" si="2"/>
        <v>31421</v>
      </c>
      <c r="AH22" s="6"/>
      <c r="AI22" s="6">
        <v>581108</v>
      </c>
      <c r="AJ22" s="6"/>
      <c r="AK22" s="6">
        <v>-143765</v>
      </c>
      <c r="AL22" s="6"/>
      <c r="AM22" s="20">
        <v>-39772</v>
      </c>
      <c r="AN22" s="20"/>
      <c r="AO22" s="20">
        <v>-39772</v>
      </c>
      <c r="AP22" s="20"/>
      <c r="AQ22" s="20">
        <v>-39774</v>
      </c>
      <c r="AR22" s="20"/>
      <c r="AS22" s="20">
        <v>-49458</v>
      </c>
      <c r="AT22" s="20"/>
      <c r="AU22" s="20">
        <v>0</v>
      </c>
      <c r="AV22" s="20"/>
      <c r="AW22" s="20">
        <v>0</v>
      </c>
      <c r="AX22" s="20"/>
    </row>
    <row r="23" spans="1:50" s="9" customFormat="1" ht="13.8" x14ac:dyDescent="0.25">
      <c r="A23" s="9">
        <v>20</v>
      </c>
      <c r="B23" s="39" t="s">
        <v>32</v>
      </c>
      <c r="C23" s="7">
        <v>20</v>
      </c>
      <c r="D23" s="4"/>
      <c r="E23" s="6">
        <v>8049577</v>
      </c>
      <c r="F23" s="4"/>
      <c r="G23" s="6">
        <v>3475288</v>
      </c>
      <c r="H23" s="6"/>
      <c r="I23" s="6">
        <v>436392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f t="shared" si="0"/>
        <v>436392</v>
      </c>
      <c r="R23" s="6"/>
      <c r="S23" s="6">
        <v>0</v>
      </c>
      <c r="T23" s="6"/>
      <c r="U23" s="6">
        <v>3690976</v>
      </c>
      <c r="V23" s="6"/>
      <c r="W23" s="6">
        <v>0</v>
      </c>
      <c r="X23" s="6"/>
      <c r="Y23" s="6">
        <v>815834</v>
      </c>
      <c r="Z23" s="6"/>
      <c r="AA23" s="6">
        <f t="shared" si="1"/>
        <v>4506810</v>
      </c>
      <c r="AB23" s="6"/>
      <c r="AC23" s="6">
        <v>564483</v>
      </c>
      <c r="AD23" s="6"/>
      <c r="AE23" s="6">
        <v>-276280</v>
      </c>
      <c r="AF23" s="6"/>
      <c r="AG23" s="6">
        <f t="shared" si="2"/>
        <v>288203</v>
      </c>
      <c r="AH23" s="6"/>
      <c r="AI23" s="6">
        <v>10841873</v>
      </c>
      <c r="AJ23" s="6"/>
      <c r="AK23" s="6">
        <v>-2682262</v>
      </c>
      <c r="AL23" s="6"/>
      <c r="AM23" s="20">
        <v>-1049225</v>
      </c>
      <c r="AN23" s="20"/>
      <c r="AO23" s="20">
        <v>-1049225</v>
      </c>
      <c r="AP23" s="20"/>
      <c r="AQ23" s="20">
        <v>-1049224</v>
      </c>
      <c r="AR23" s="20"/>
      <c r="AS23" s="20">
        <v>-922744</v>
      </c>
      <c r="AT23" s="20"/>
      <c r="AU23" s="20">
        <v>0</v>
      </c>
      <c r="AV23" s="20"/>
      <c r="AW23" s="20">
        <v>0</v>
      </c>
      <c r="AX23" s="20"/>
    </row>
    <row r="24" spans="1:50" s="9" customFormat="1" ht="13.8" x14ac:dyDescent="0.25">
      <c r="A24" s="9">
        <v>22</v>
      </c>
      <c r="B24" s="39" t="s">
        <v>33</v>
      </c>
      <c r="C24" s="7">
        <v>22</v>
      </c>
      <c r="E24" s="6">
        <v>187181</v>
      </c>
      <c r="G24" s="6">
        <v>88289</v>
      </c>
      <c r="H24" s="6"/>
      <c r="I24" s="6">
        <v>11087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f t="shared" si="0"/>
        <v>11087</v>
      </c>
      <c r="R24" s="6"/>
      <c r="S24" s="6">
        <v>0</v>
      </c>
      <c r="T24" s="6"/>
      <c r="U24" s="6">
        <v>93769</v>
      </c>
      <c r="V24" s="6"/>
      <c r="W24" s="6">
        <v>0</v>
      </c>
      <c r="X24" s="6"/>
      <c r="Y24" s="6">
        <v>7738</v>
      </c>
      <c r="Z24" s="6"/>
      <c r="AA24" s="6">
        <f t="shared" si="1"/>
        <v>101507</v>
      </c>
      <c r="AB24" s="6"/>
      <c r="AC24" s="6">
        <v>14341</v>
      </c>
      <c r="AD24" s="6"/>
      <c r="AE24" s="6">
        <v>-2922</v>
      </c>
      <c r="AF24" s="6"/>
      <c r="AG24" s="6">
        <f t="shared" si="2"/>
        <v>11419</v>
      </c>
      <c r="AH24" s="6"/>
      <c r="AI24" s="6">
        <v>275437</v>
      </c>
      <c r="AJ24" s="6"/>
      <c r="AK24" s="6">
        <v>-68143</v>
      </c>
      <c r="AL24" s="6"/>
      <c r="AM24" s="20">
        <v>-22325</v>
      </c>
      <c r="AN24" s="20"/>
      <c r="AO24" s="20">
        <v>-22325</v>
      </c>
      <c r="AP24" s="20"/>
      <c r="AQ24" s="20">
        <v>-22327</v>
      </c>
      <c r="AR24" s="20"/>
      <c r="AS24" s="20">
        <v>-23442</v>
      </c>
      <c r="AT24" s="20"/>
      <c r="AU24" s="20">
        <v>0</v>
      </c>
      <c r="AV24" s="20"/>
      <c r="AW24" s="20">
        <v>0</v>
      </c>
      <c r="AX24" s="20"/>
    </row>
    <row r="25" spans="1:50" s="9" customFormat="1" ht="13.8" x14ac:dyDescent="0.25">
      <c r="A25" s="9">
        <v>23</v>
      </c>
      <c r="B25" s="39" t="s">
        <v>34</v>
      </c>
      <c r="C25" s="7">
        <v>23</v>
      </c>
      <c r="D25" s="4"/>
      <c r="E25" s="6">
        <v>8271363</v>
      </c>
      <c r="F25" s="4"/>
      <c r="G25" s="6">
        <v>4061126</v>
      </c>
      <c r="H25" s="22"/>
      <c r="I25" s="6">
        <v>509956</v>
      </c>
      <c r="J25" s="22"/>
      <c r="K25" s="6">
        <v>0</v>
      </c>
      <c r="L25" s="22"/>
      <c r="M25" s="6">
        <v>0</v>
      </c>
      <c r="N25" s="6"/>
      <c r="O25" s="6">
        <v>0</v>
      </c>
      <c r="P25" s="6"/>
      <c r="Q25" s="6">
        <f t="shared" si="0"/>
        <v>509956</v>
      </c>
      <c r="R25" s="6"/>
      <c r="S25" s="6">
        <v>0</v>
      </c>
      <c r="T25" s="6"/>
      <c r="U25" s="6">
        <v>4313173</v>
      </c>
      <c r="V25" s="6"/>
      <c r="W25" s="6">
        <v>0</v>
      </c>
      <c r="X25" s="22"/>
      <c r="Y25" s="6">
        <v>101998</v>
      </c>
      <c r="Z25" s="22"/>
      <c r="AA25" s="6">
        <f t="shared" si="1"/>
        <v>4415171</v>
      </c>
      <c r="AB25" s="22"/>
      <c r="AC25" s="6">
        <v>659639</v>
      </c>
      <c r="AD25" s="6"/>
      <c r="AE25" s="6">
        <v>-49775</v>
      </c>
      <c r="AF25" s="6"/>
      <c r="AG25" s="6">
        <f t="shared" si="2"/>
        <v>609864</v>
      </c>
      <c r="AH25" s="22"/>
      <c r="AI25" s="6">
        <v>12669514</v>
      </c>
      <c r="AJ25" s="6"/>
      <c r="AK25" s="6">
        <v>-3134418</v>
      </c>
      <c r="AL25" s="22"/>
      <c r="AM25" s="20">
        <v>-942308</v>
      </c>
      <c r="AN25" s="20"/>
      <c r="AO25" s="20">
        <v>-942308</v>
      </c>
      <c r="AP25" s="20"/>
      <c r="AQ25" s="20">
        <v>-942305</v>
      </c>
      <c r="AR25" s="20"/>
      <c r="AS25" s="20">
        <v>-1078293</v>
      </c>
      <c r="AT25" s="20"/>
      <c r="AU25" s="20">
        <v>0</v>
      </c>
      <c r="AV25" s="20"/>
      <c r="AW25" s="20">
        <v>0</v>
      </c>
      <c r="AX25" s="20"/>
    </row>
    <row r="26" spans="1:50" s="9" customFormat="1" ht="13.8" x14ac:dyDescent="0.25">
      <c r="A26" s="9">
        <v>24</v>
      </c>
      <c r="B26" s="39" t="s">
        <v>35</v>
      </c>
      <c r="C26" s="7">
        <v>24</v>
      </c>
      <c r="D26" s="4"/>
      <c r="E26" s="6">
        <v>2185990</v>
      </c>
      <c r="F26" s="4"/>
      <c r="G26" s="6">
        <v>998790</v>
      </c>
      <c r="H26" s="22"/>
      <c r="I26" s="6">
        <v>125418</v>
      </c>
      <c r="J26" s="22"/>
      <c r="K26" s="6">
        <v>0</v>
      </c>
      <c r="L26" s="22"/>
      <c r="M26" s="6">
        <v>0</v>
      </c>
      <c r="N26" s="6"/>
      <c r="O26" s="6">
        <v>0</v>
      </c>
      <c r="P26" s="6"/>
      <c r="Q26" s="6">
        <f t="shared" si="0"/>
        <v>125418</v>
      </c>
      <c r="R26" s="6"/>
      <c r="S26" s="6">
        <v>0</v>
      </c>
      <c r="T26" s="6"/>
      <c r="U26" s="6">
        <v>1060779</v>
      </c>
      <c r="V26" s="6"/>
      <c r="W26" s="6">
        <v>0</v>
      </c>
      <c r="X26" s="22"/>
      <c r="Y26" s="6">
        <v>138888</v>
      </c>
      <c r="Z26" s="22"/>
      <c r="AA26" s="6">
        <f t="shared" si="1"/>
        <v>1199667</v>
      </c>
      <c r="AB26" s="22"/>
      <c r="AC26" s="6">
        <v>162231</v>
      </c>
      <c r="AD26" s="6"/>
      <c r="AE26" s="6">
        <v>18483</v>
      </c>
      <c r="AF26" s="6"/>
      <c r="AG26" s="6">
        <f t="shared" si="2"/>
        <v>180714</v>
      </c>
      <c r="AH26" s="22"/>
      <c r="AI26" s="6">
        <v>3115931</v>
      </c>
      <c r="AJ26" s="6"/>
      <c r="AK26" s="6">
        <v>-770876</v>
      </c>
      <c r="AL26" s="22"/>
      <c r="AM26" s="20">
        <v>-269685</v>
      </c>
      <c r="AN26" s="20"/>
      <c r="AO26" s="20">
        <v>-269685</v>
      </c>
      <c r="AP26" s="20"/>
      <c r="AQ26" s="20">
        <v>-269685</v>
      </c>
      <c r="AR26" s="20"/>
      <c r="AS26" s="20">
        <v>-265195</v>
      </c>
      <c r="AT26" s="20"/>
      <c r="AU26" s="20">
        <v>0</v>
      </c>
      <c r="AV26" s="20"/>
      <c r="AW26" s="20">
        <v>0</v>
      </c>
      <c r="AX26" s="20"/>
    </row>
    <row r="27" spans="1:50" s="9" customFormat="1" ht="13.8" x14ac:dyDescent="0.25">
      <c r="A27" s="9">
        <v>26</v>
      </c>
      <c r="B27" s="39" t="s">
        <v>317</v>
      </c>
      <c r="C27" s="7">
        <v>26</v>
      </c>
      <c r="D27" s="4"/>
      <c r="E27" s="6">
        <v>649274</v>
      </c>
      <c r="F27" s="4"/>
      <c r="G27" s="6">
        <v>351380</v>
      </c>
      <c r="H27" s="22"/>
      <c r="I27" s="6">
        <v>44123</v>
      </c>
      <c r="J27" s="22"/>
      <c r="K27" s="6">
        <v>0</v>
      </c>
      <c r="L27" s="22"/>
      <c r="M27" s="6">
        <v>0</v>
      </c>
      <c r="N27" s="6"/>
      <c r="O27" s="6">
        <v>40965</v>
      </c>
      <c r="P27" s="6"/>
      <c r="Q27" s="6">
        <f t="shared" si="0"/>
        <v>85088</v>
      </c>
      <c r="R27" s="6"/>
      <c r="S27" s="6">
        <v>0</v>
      </c>
      <c r="T27" s="6"/>
      <c r="U27" s="6">
        <v>373188</v>
      </c>
      <c r="V27" s="6"/>
      <c r="W27" s="6">
        <v>0</v>
      </c>
      <c r="X27" s="22"/>
      <c r="Y27" s="6">
        <v>0</v>
      </c>
      <c r="Z27" s="22"/>
      <c r="AA27" s="6">
        <f t="shared" si="1"/>
        <v>373188</v>
      </c>
      <c r="AB27" s="22"/>
      <c r="AC27" s="6">
        <v>57074</v>
      </c>
      <c r="AD27" s="6"/>
      <c r="AE27" s="6">
        <v>12291</v>
      </c>
      <c r="AF27" s="6"/>
      <c r="AG27" s="6">
        <f t="shared" si="2"/>
        <v>69365</v>
      </c>
      <c r="AH27" s="22"/>
      <c r="AI27" s="6">
        <v>1096202</v>
      </c>
      <c r="AJ27" s="6"/>
      <c r="AK27" s="6">
        <v>-271199</v>
      </c>
      <c r="AL27" s="22"/>
      <c r="AM27" s="20">
        <v>-64934</v>
      </c>
      <c r="AN27" s="20"/>
      <c r="AO27" s="20">
        <v>-64934</v>
      </c>
      <c r="AP27" s="20"/>
      <c r="AQ27" s="20">
        <v>-64935</v>
      </c>
      <c r="AR27" s="20"/>
      <c r="AS27" s="20">
        <v>-93297</v>
      </c>
      <c r="AT27" s="20"/>
      <c r="AU27" s="20">
        <v>0</v>
      </c>
      <c r="AV27" s="20"/>
      <c r="AW27" s="20">
        <v>0</v>
      </c>
      <c r="AX27" s="20"/>
    </row>
    <row r="28" spans="1:50" s="9" customFormat="1" ht="13.8" x14ac:dyDescent="0.25">
      <c r="A28" s="9">
        <v>27</v>
      </c>
      <c r="B28" s="39" t="s">
        <v>36</v>
      </c>
      <c r="C28" s="7">
        <v>27</v>
      </c>
      <c r="D28" s="4"/>
      <c r="E28" s="6">
        <v>7530811</v>
      </c>
      <c r="F28" s="4"/>
      <c r="G28" s="6">
        <v>3612601</v>
      </c>
      <c r="H28" s="22"/>
      <c r="I28" s="6">
        <v>453635</v>
      </c>
      <c r="J28" s="22"/>
      <c r="K28" s="6">
        <v>0</v>
      </c>
      <c r="L28" s="22"/>
      <c r="M28" s="6">
        <v>0</v>
      </c>
      <c r="N28" s="6"/>
      <c r="O28" s="6">
        <v>0</v>
      </c>
      <c r="P28" s="6"/>
      <c r="Q28" s="6">
        <f t="shared" si="0"/>
        <v>453635</v>
      </c>
      <c r="R28" s="6"/>
      <c r="S28" s="6">
        <v>0</v>
      </c>
      <c r="T28" s="6"/>
      <c r="U28" s="6">
        <v>3836811</v>
      </c>
      <c r="V28" s="6"/>
      <c r="W28" s="6">
        <v>0</v>
      </c>
      <c r="X28" s="22"/>
      <c r="Y28" s="6">
        <v>220458</v>
      </c>
      <c r="Z28" s="22"/>
      <c r="AA28" s="6">
        <f t="shared" si="1"/>
        <v>4057269</v>
      </c>
      <c r="AB28" s="22"/>
      <c r="AC28" s="6">
        <v>586786</v>
      </c>
      <c r="AD28" s="6"/>
      <c r="AE28" s="6">
        <v>-87514</v>
      </c>
      <c r="AF28" s="6"/>
      <c r="AG28" s="6">
        <f t="shared" si="2"/>
        <v>499272</v>
      </c>
      <c r="AH28" s="22"/>
      <c r="AI28" s="6">
        <v>11270248</v>
      </c>
      <c r="AJ28" s="6"/>
      <c r="AK28" s="6">
        <v>-2788242</v>
      </c>
      <c r="AL28" s="22"/>
      <c r="AM28" s="20">
        <v>-881477</v>
      </c>
      <c r="AN28" s="20"/>
      <c r="AO28" s="20">
        <v>-881477</v>
      </c>
      <c r="AP28" s="20"/>
      <c r="AQ28" s="20">
        <v>-881478</v>
      </c>
      <c r="AR28" s="20"/>
      <c r="AS28" s="20">
        <v>-959203</v>
      </c>
      <c r="AT28" s="20"/>
      <c r="AU28" s="20">
        <v>0</v>
      </c>
      <c r="AV28" s="20"/>
      <c r="AW28" s="20">
        <v>0</v>
      </c>
      <c r="AX28" s="20"/>
    </row>
    <row r="29" spans="1:50" s="9" customFormat="1" ht="13.8" x14ac:dyDescent="0.25">
      <c r="A29" s="9">
        <v>28</v>
      </c>
      <c r="B29" s="39" t="s">
        <v>37</v>
      </c>
      <c r="C29" s="7">
        <v>28</v>
      </c>
      <c r="D29" s="8"/>
      <c r="E29" s="6">
        <v>3327464</v>
      </c>
      <c r="F29" s="8"/>
      <c r="G29" s="6">
        <v>1593770</v>
      </c>
      <c r="H29" s="22"/>
      <c r="I29" s="6">
        <v>200130</v>
      </c>
      <c r="J29" s="22"/>
      <c r="K29" s="6">
        <v>0</v>
      </c>
      <c r="L29" s="22"/>
      <c r="M29" s="6">
        <v>0</v>
      </c>
      <c r="N29" s="6"/>
      <c r="O29" s="6">
        <v>0</v>
      </c>
      <c r="P29" s="6"/>
      <c r="Q29" s="6">
        <f t="shared" si="0"/>
        <v>200130</v>
      </c>
      <c r="R29" s="6"/>
      <c r="S29" s="6">
        <v>0</v>
      </c>
      <c r="T29" s="6"/>
      <c r="U29" s="6">
        <v>1692685</v>
      </c>
      <c r="V29" s="6"/>
      <c r="W29" s="6">
        <v>0</v>
      </c>
      <c r="X29" s="22"/>
      <c r="Y29" s="6">
        <v>101083</v>
      </c>
      <c r="Z29" s="22"/>
      <c r="AA29" s="6">
        <f t="shared" si="1"/>
        <v>1793768</v>
      </c>
      <c r="AB29" s="22"/>
      <c r="AC29" s="6">
        <v>258872</v>
      </c>
      <c r="AD29" s="6"/>
      <c r="AE29" s="6">
        <v>-39883</v>
      </c>
      <c r="AF29" s="6"/>
      <c r="AG29" s="6">
        <f t="shared" si="2"/>
        <v>218989</v>
      </c>
      <c r="AH29" s="22"/>
      <c r="AI29" s="6">
        <v>4972094</v>
      </c>
      <c r="AJ29" s="6"/>
      <c r="AK29" s="6">
        <v>-1230088</v>
      </c>
      <c r="AL29" s="22"/>
      <c r="AM29" s="20">
        <v>-390155</v>
      </c>
      <c r="AN29" s="20"/>
      <c r="AO29" s="20">
        <v>-390155</v>
      </c>
      <c r="AP29" s="20"/>
      <c r="AQ29" s="20">
        <v>-390156</v>
      </c>
      <c r="AR29" s="20"/>
      <c r="AS29" s="20">
        <v>-423171</v>
      </c>
      <c r="AT29" s="20"/>
      <c r="AU29" s="20">
        <v>0</v>
      </c>
      <c r="AV29" s="20"/>
      <c r="AW29" s="20">
        <v>0</v>
      </c>
      <c r="AX29" s="20"/>
    </row>
    <row r="30" spans="1:50" s="9" customFormat="1" ht="13.8" x14ac:dyDescent="0.25">
      <c r="A30" s="9">
        <v>30</v>
      </c>
      <c r="B30" s="39" t="s">
        <v>38</v>
      </c>
      <c r="C30" s="7">
        <v>30</v>
      </c>
      <c r="E30" s="6">
        <v>92752</v>
      </c>
      <c r="G30" s="6">
        <v>42490</v>
      </c>
      <c r="H30" s="22"/>
      <c r="I30" s="6">
        <v>5335</v>
      </c>
      <c r="J30" s="22"/>
      <c r="K30" s="6">
        <v>0</v>
      </c>
      <c r="L30" s="22"/>
      <c r="M30" s="6">
        <v>0</v>
      </c>
      <c r="N30" s="6"/>
      <c r="O30" s="6">
        <v>0</v>
      </c>
      <c r="P30" s="6"/>
      <c r="Q30" s="6">
        <f t="shared" si="0"/>
        <v>5335</v>
      </c>
      <c r="R30" s="6"/>
      <c r="S30" s="6">
        <v>0</v>
      </c>
      <c r="T30" s="6"/>
      <c r="U30" s="6">
        <v>45127</v>
      </c>
      <c r="V30" s="6"/>
      <c r="W30" s="6">
        <v>0</v>
      </c>
      <c r="X30" s="22"/>
      <c r="Y30" s="6">
        <v>5727</v>
      </c>
      <c r="Z30" s="22"/>
      <c r="AA30" s="6">
        <f t="shared" si="1"/>
        <v>50854</v>
      </c>
      <c r="AB30" s="22"/>
      <c r="AC30" s="6">
        <v>6901</v>
      </c>
      <c r="AD30" s="6"/>
      <c r="AE30" s="6">
        <v>-2074</v>
      </c>
      <c r="AF30" s="6"/>
      <c r="AG30" s="6">
        <f t="shared" si="2"/>
        <v>4827</v>
      </c>
      <c r="AH30" s="22"/>
      <c r="AI30" s="6">
        <v>132555</v>
      </c>
      <c r="AJ30" s="6"/>
      <c r="AK30" s="6">
        <v>-32794</v>
      </c>
      <c r="AL30" s="22"/>
      <c r="AM30" s="20">
        <v>-11413</v>
      </c>
      <c r="AN30" s="20"/>
      <c r="AO30" s="20">
        <v>-11413</v>
      </c>
      <c r="AP30" s="20"/>
      <c r="AQ30" s="20">
        <v>-11412</v>
      </c>
      <c r="AR30" s="20"/>
      <c r="AS30" s="20">
        <v>-11282</v>
      </c>
      <c r="AT30" s="20"/>
      <c r="AU30" s="20">
        <v>0</v>
      </c>
      <c r="AV30" s="20"/>
      <c r="AW30" s="20">
        <v>0</v>
      </c>
      <c r="AX30" s="20"/>
    </row>
    <row r="31" spans="1:50" s="9" customFormat="1" ht="13.8" x14ac:dyDescent="0.25">
      <c r="A31" s="9">
        <v>31</v>
      </c>
      <c r="B31" s="39" t="s">
        <v>39</v>
      </c>
      <c r="C31" s="7">
        <v>31</v>
      </c>
      <c r="E31" s="6">
        <v>621062</v>
      </c>
      <c r="G31" s="6">
        <v>330851</v>
      </c>
      <c r="H31" s="22"/>
      <c r="I31" s="6">
        <v>41545</v>
      </c>
      <c r="J31" s="22"/>
      <c r="K31" s="6">
        <v>0</v>
      </c>
      <c r="L31" s="22"/>
      <c r="M31" s="6">
        <v>0</v>
      </c>
      <c r="N31" s="6"/>
      <c r="O31" s="6">
        <v>31280</v>
      </c>
      <c r="P31" s="6"/>
      <c r="Q31" s="6">
        <f t="shared" si="0"/>
        <v>72825</v>
      </c>
      <c r="R31" s="6"/>
      <c r="S31" s="6">
        <v>0</v>
      </c>
      <c r="T31" s="6"/>
      <c r="U31" s="6">
        <v>351384</v>
      </c>
      <c r="V31" s="6"/>
      <c r="W31" s="6">
        <v>0</v>
      </c>
      <c r="X31" s="22"/>
      <c r="Y31" s="6">
        <v>0</v>
      </c>
      <c r="Z31" s="22"/>
      <c r="AA31" s="6">
        <f t="shared" si="1"/>
        <v>351384</v>
      </c>
      <c r="AB31" s="22"/>
      <c r="AC31" s="6">
        <v>53739</v>
      </c>
      <c r="AD31" s="6"/>
      <c r="AE31" s="6">
        <v>9142</v>
      </c>
      <c r="AF31" s="6"/>
      <c r="AG31" s="6">
        <f t="shared" si="2"/>
        <v>62881</v>
      </c>
      <c r="AH31" s="22"/>
      <c r="AI31" s="6">
        <v>1032157</v>
      </c>
      <c r="AJ31" s="6"/>
      <c r="AK31" s="6">
        <v>-255354</v>
      </c>
      <c r="AL31" s="22"/>
      <c r="AM31" s="20">
        <v>-63571</v>
      </c>
      <c r="AN31" s="20"/>
      <c r="AO31" s="20">
        <v>-63571</v>
      </c>
      <c r="AP31" s="20"/>
      <c r="AQ31" s="20">
        <v>-63571</v>
      </c>
      <c r="AR31" s="20"/>
      <c r="AS31" s="20">
        <v>-87846</v>
      </c>
      <c r="AT31" s="20"/>
      <c r="AU31" s="20">
        <v>0</v>
      </c>
      <c r="AV31" s="20"/>
      <c r="AW31" s="20">
        <v>0</v>
      </c>
      <c r="AX31" s="20"/>
    </row>
    <row r="32" spans="1:50" s="9" customFormat="1" ht="13.8" x14ac:dyDescent="0.25">
      <c r="A32" s="9">
        <v>32</v>
      </c>
      <c r="B32" s="39" t="s">
        <v>40</v>
      </c>
      <c r="C32" s="7">
        <v>32</v>
      </c>
      <c r="D32" s="4"/>
      <c r="E32" s="6">
        <v>134743</v>
      </c>
      <c r="F32" s="4"/>
      <c r="G32" s="6">
        <v>73401</v>
      </c>
      <c r="H32" s="22"/>
      <c r="I32" s="6">
        <v>9217</v>
      </c>
      <c r="J32" s="22"/>
      <c r="K32" s="6">
        <v>0</v>
      </c>
      <c r="L32" s="22"/>
      <c r="M32" s="6">
        <v>0</v>
      </c>
      <c r="N32" s="6"/>
      <c r="O32" s="6">
        <v>9222</v>
      </c>
      <c r="P32" s="6"/>
      <c r="Q32" s="6">
        <f t="shared" si="0"/>
        <v>18439</v>
      </c>
      <c r="R32" s="6"/>
      <c r="S32" s="6">
        <v>0</v>
      </c>
      <c r="T32" s="6"/>
      <c r="U32" s="6">
        <v>77957</v>
      </c>
      <c r="V32" s="6"/>
      <c r="W32" s="6">
        <v>0</v>
      </c>
      <c r="X32" s="22"/>
      <c r="Y32" s="6">
        <v>0</v>
      </c>
      <c r="Z32" s="22"/>
      <c r="AA32" s="6">
        <f t="shared" si="1"/>
        <v>77957</v>
      </c>
      <c r="AB32" s="22"/>
      <c r="AC32" s="6">
        <v>11922</v>
      </c>
      <c r="AD32" s="6"/>
      <c r="AE32" s="6">
        <v>2789</v>
      </c>
      <c r="AF32" s="6"/>
      <c r="AG32" s="6">
        <f t="shared" si="2"/>
        <v>14711</v>
      </c>
      <c r="AH32" s="22"/>
      <c r="AI32" s="6">
        <v>228990</v>
      </c>
      <c r="AJ32" s="6"/>
      <c r="AK32" s="6">
        <v>-56652</v>
      </c>
      <c r="AL32" s="22"/>
      <c r="AM32" s="20">
        <v>-13343</v>
      </c>
      <c r="AN32" s="20"/>
      <c r="AO32" s="20">
        <v>-13343</v>
      </c>
      <c r="AP32" s="20"/>
      <c r="AQ32" s="20">
        <v>-13342</v>
      </c>
      <c r="AR32" s="20"/>
      <c r="AS32" s="20">
        <v>-19489</v>
      </c>
      <c r="AT32" s="20"/>
      <c r="AU32" s="20">
        <v>0</v>
      </c>
      <c r="AV32" s="20"/>
      <c r="AW32" s="20">
        <v>0</v>
      </c>
      <c r="AX32" s="20"/>
    </row>
    <row r="33" spans="1:50" s="9" customFormat="1" ht="13.8" x14ac:dyDescent="0.25">
      <c r="A33" s="9">
        <v>35</v>
      </c>
      <c r="B33" s="39" t="s">
        <v>41</v>
      </c>
      <c r="C33" s="7">
        <v>35</v>
      </c>
      <c r="D33" s="4"/>
      <c r="E33" s="6">
        <v>1298185</v>
      </c>
      <c r="F33" s="4"/>
      <c r="G33" s="6">
        <v>645413</v>
      </c>
      <c r="H33" s="22"/>
      <c r="I33" s="6">
        <v>81045</v>
      </c>
      <c r="J33" s="22"/>
      <c r="K33" s="6">
        <v>0</v>
      </c>
      <c r="L33" s="22"/>
      <c r="M33" s="6">
        <v>0</v>
      </c>
      <c r="N33" s="6"/>
      <c r="O33" s="6">
        <v>0</v>
      </c>
      <c r="P33" s="6"/>
      <c r="Q33" s="6">
        <f t="shared" si="0"/>
        <v>81045</v>
      </c>
      <c r="R33" s="6"/>
      <c r="S33" s="6">
        <v>0</v>
      </c>
      <c r="T33" s="6"/>
      <c r="U33" s="6">
        <v>685470</v>
      </c>
      <c r="V33" s="6"/>
      <c r="W33" s="6">
        <v>0</v>
      </c>
      <c r="X33" s="22"/>
      <c r="Y33" s="6">
        <v>3955</v>
      </c>
      <c r="Z33" s="22"/>
      <c r="AA33" s="6">
        <f t="shared" si="1"/>
        <v>689425</v>
      </c>
      <c r="AB33" s="22"/>
      <c r="AC33" s="6">
        <v>104833</v>
      </c>
      <c r="AD33" s="6"/>
      <c r="AE33" s="6">
        <v>-3825</v>
      </c>
      <c r="AF33" s="6"/>
      <c r="AG33" s="6">
        <f t="shared" si="2"/>
        <v>101008</v>
      </c>
      <c r="AH33" s="22"/>
      <c r="AI33" s="6">
        <v>2013498</v>
      </c>
      <c r="AJ33" s="6"/>
      <c r="AK33" s="6">
        <v>-498136</v>
      </c>
      <c r="AL33" s="22"/>
      <c r="AM33" s="20">
        <v>-145671</v>
      </c>
      <c r="AN33" s="20"/>
      <c r="AO33" s="20">
        <v>-145671</v>
      </c>
      <c r="AP33" s="20"/>
      <c r="AQ33" s="20">
        <v>-145669</v>
      </c>
      <c r="AR33" s="20"/>
      <c r="AS33" s="20">
        <v>-171367</v>
      </c>
      <c r="AT33" s="20"/>
      <c r="AU33" s="20">
        <v>0</v>
      </c>
      <c r="AV33" s="20"/>
      <c r="AW33" s="20">
        <v>0</v>
      </c>
      <c r="AX33" s="20"/>
    </row>
    <row r="34" spans="1:50" s="9" customFormat="1" ht="13.8" x14ac:dyDescent="0.25">
      <c r="A34" s="9">
        <v>36</v>
      </c>
      <c r="B34" s="39" t="s">
        <v>42</v>
      </c>
      <c r="C34" s="7">
        <v>36</v>
      </c>
      <c r="D34" s="4"/>
      <c r="E34" s="6">
        <v>912984</v>
      </c>
      <c r="F34" s="4"/>
      <c r="G34" s="6">
        <v>472801</v>
      </c>
      <c r="H34" s="22"/>
      <c r="I34" s="6">
        <v>59370</v>
      </c>
      <c r="J34" s="22"/>
      <c r="K34" s="6">
        <v>0</v>
      </c>
      <c r="L34" s="22"/>
      <c r="M34" s="6">
        <v>0</v>
      </c>
      <c r="N34" s="6"/>
      <c r="O34" s="6">
        <v>25609</v>
      </c>
      <c r="P34" s="6"/>
      <c r="Q34" s="6">
        <f t="shared" si="0"/>
        <v>84979</v>
      </c>
      <c r="R34" s="6"/>
      <c r="S34" s="6">
        <v>0</v>
      </c>
      <c r="T34" s="6"/>
      <c r="U34" s="6">
        <v>502145</v>
      </c>
      <c r="V34" s="6"/>
      <c r="W34" s="6">
        <v>0</v>
      </c>
      <c r="X34" s="22"/>
      <c r="Y34" s="6">
        <v>0</v>
      </c>
      <c r="Z34" s="22"/>
      <c r="AA34" s="6">
        <f t="shared" si="1"/>
        <v>502145</v>
      </c>
      <c r="AB34" s="22"/>
      <c r="AC34" s="6">
        <v>76796</v>
      </c>
      <c r="AD34" s="6"/>
      <c r="AE34" s="6">
        <v>6701</v>
      </c>
      <c r="AF34" s="6"/>
      <c r="AG34" s="6">
        <f t="shared" si="2"/>
        <v>83497</v>
      </c>
      <c r="AH34" s="22"/>
      <c r="AI34" s="6">
        <v>1475001</v>
      </c>
      <c r="AJ34" s="6"/>
      <c r="AK34" s="6">
        <v>-364913</v>
      </c>
      <c r="AL34" s="22"/>
      <c r="AM34" s="20">
        <v>-97209</v>
      </c>
      <c r="AN34" s="20"/>
      <c r="AO34" s="20">
        <v>-97209</v>
      </c>
      <c r="AP34" s="20"/>
      <c r="AQ34" s="20">
        <v>-97211</v>
      </c>
      <c r="AR34" s="20"/>
      <c r="AS34" s="20">
        <v>-125536</v>
      </c>
      <c r="AT34" s="20"/>
      <c r="AU34" s="20">
        <v>0</v>
      </c>
      <c r="AV34" s="20"/>
      <c r="AW34" s="20">
        <v>0</v>
      </c>
      <c r="AX34" s="20"/>
    </row>
    <row r="35" spans="1:50" s="9" customFormat="1" ht="13.8" x14ac:dyDescent="0.25">
      <c r="A35" s="9">
        <v>37</v>
      </c>
      <c r="B35" s="39" t="s">
        <v>43</v>
      </c>
      <c r="C35" s="7">
        <v>37</v>
      </c>
      <c r="D35" s="4"/>
      <c r="E35" s="6">
        <v>3431160</v>
      </c>
      <c r="F35" s="4"/>
      <c r="G35" s="6">
        <v>1641101</v>
      </c>
      <c r="H35" s="22"/>
      <c r="I35" s="6">
        <v>206073</v>
      </c>
      <c r="J35" s="22"/>
      <c r="K35" s="6">
        <v>0</v>
      </c>
      <c r="L35" s="22"/>
      <c r="M35" s="6">
        <v>0</v>
      </c>
      <c r="N35" s="6"/>
      <c r="O35" s="6">
        <v>0</v>
      </c>
      <c r="P35" s="6"/>
      <c r="Q35" s="6">
        <f t="shared" si="0"/>
        <v>206073</v>
      </c>
      <c r="R35" s="6"/>
      <c r="S35" s="6">
        <v>0</v>
      </c>
      <c r="T35" s="6"/>
      <c r="U35" s="6">
        <v>1742954</v>
      </c>
      <c r="V35" s="6"/>
      <c r="W35" s="6">
        <v>0</v>
      </c>
      <c r="X35" s="22"/>
      <c r="Y35" s="6">
        <v>107743</v>
      </c>
      <c r="Z35" s="22"/>
      <c r="AA35" s="6">
        <f t="shared" si="1"/>
        <v>1850697</v>
      </c>
      <c r="AB35" s="22"/>
      <c r="AC35" s="6">
        <v>266560</v>
      </c>
      <c r="AD35" s="6"/>
      <c r="AE35" s="6">
        <v>-42288</v>
      </c>
      <c r="AF35" s="6"/>
      <c r="AG35" s="6">
        <f t="shared" si="2"/>
        <v>224272</v>
      </c>
      <c r="AH35" s="22"/>
      <c r="AI35" s="6">
        <v>5119752</v>
      </c>
      <c r="AJ35" s="6"/>
      <c r="AK35" s="6">
        <v>-1266618</v>
      </c>
      <c r="AL35" s="22"/>
      <c r="AM35" s="20">
        <v>-402962</v>
      </c>
      <c r="AN35" s="20"/>
      <c r="AO35" s="20">
        <v>-402962</v>
      </c>
      <c r="AP35" s="20"/>
      <c r="AQ35" s="20">
        <v>-402960</v>
      </c>
      <c r="AR35" s="20"/>
      <c r="AS35" s="20">
        <v>-435738</v>
      </c>
      <c r="AT35" s="20"/>
      <c r="AU35" s="20">
        <v>0</v>
      </c>
      <c r="AV35" s="20"/>
      <c r="AW35" s="20">
        <v>0</v>
      </c>
      <c r="AX35" s="20"/>
    </row>
    <row r="36" spans="1:50" s="9" customFormat="1" ht="13.8" x14ac:dyDescent="0.25">
      <c r="A36" s="9">
        <v>38</v>
      </c>
      <c r="B36" s="39" t="s">
        <v>44</v>
      </c>
      <c r="C36" s="7">
        <v>38</v>
      </c>
      <c r="D36" s="4"/>
      <c r="E36" s="6">
        <v>4252856</v>
      </c>
      <c r="F36" s="4"/>
      <c r="G36" s="6">
        <v>2254875</v>
      </c>
      <c r="H36" s="22"/>
      <c r="I36" s="6">
        <v>283145</v>
      </c>
      <c r="J36" s="22"/>
      <c r="K36" s="6">
        <v>0</v>
      </c>
      <c r="L36" s="22"/>
      <c r="M36" s="6">
        <v>0</v>
      </c>
      <c r="N36" s="6"/>
      <c r="O36" s="6">
        <v>198131</v>
      </c>
      <c r="P36" s="6"/>
      <c r="Q36" s="6">
        <f t="shared" si="0"/>
        <v>481276</v>
      </c>
      <c r="R36" s="6"/>
      <c r="S36" s="6">
        <v>0</v>
      </c>
      <c r="T36" s="6"/>
      <c r="U36" s="6">
        <v>2394820</v>
      </c>
      <c r="V36" s="6"/>
      <c r="W36" s="6">
        <v>0</v>
      </c>
      <c r="X36" s="22"/>
      <c r="Y36" s="6">
        <v>0</v>
      </c>
      <c r="Z36" s="22"/>
      <c r="AA36" s="6">
        <f t="shared" si="1"/>
        <v>2394820</v>
      </c>
      <c r="AB36" s="22"/>
      <c r="AC36" s="6">
        <v>366254</v>
      </c>
      <c r="AD36" s="6"/>
      <c r="AE36" s="6">
        <v>57288</v>
      </c>
      <c r="AF36" s="6"/>
      <c r="AG36" s="6">
        <f t="shared" si="2"/>
        <v>423542</v>
      </c>
      <c r="AH36" s="22"/>
      <c r="AI36" s="6">
        <v>7034544</v>
      </c>
      <c r="AJ36" s="6"/>
      <c r="AK36" s="6">
        <v>-1740335</v>
      </c>
      <c r="AL36" s="22"/>
      <c r="AM36" s="20">
        <v>-438279</v>
      </c>
      <c r="AN36" s="20"/>
      <c r="AO36" s="20">
        <v>-438279</v>
      </c>
      <c r="AP36" s="20"/>
      <c r="AQ36" s="20">
        <v>-438281</v>
      </c>
      <c r="AR36" s="20"/>
      <c r="AS36" s="20">
        <v>-598705</v>
      </c>
      <c r="AT36" s="20"/>
      <c r="AU36" s="20">
        <v>0</v>
      </c>
      <c r="AV36" s="20"/>
      <c r="AW36" s="20">
        <v>0</v>
      </c>
      <c r="AX36" s="20"/>
    </row>
    <row r="37" spans="1:50" s="9" customFormat="1" ht="13.8" x14ac:dyDescent="0.25">
      <c r="A37" s="9">
        <v>39</v>
      </c>
      <c r="B37" s="39" t="s">
        <v>45</v>
      </c>
      <c r="C37" s="7">
        <v>39</v>
      </c>
      <c r="D37" s="8"/>
      <c r="E37" s="6">
        <v>677206</v>
      </c>
      <c r="F37" s="8"/>
      <c r="G37" s="6">
        <v>356786</v>
      </c>
      <c r="H37" s="22"/>
      <c r="I37" s="6">
        <v>44802</v>
      </c>
      <c r="J37" s="22"/>
      <c r="K37" s="6">
        <v>0</v>
      </c>
      <c r="L37" s="22"/>
      <c r="M37" s="6">
        <v>0</v>
      </c>
      <c r="N37" s="6"/>
      <c r="O37" s="6">
        <v>28138</v>
      </c>
      <c r="P37" s="6"/>
      <c r="Q37" s="6">
        <f t="shared" si="0"/>
        <v>72940</v>
      </c>
      <c r="R37" s="6"/>
      <c r="S37" s="6">
        <v>0</v>
      </c>
      <c r="T37" s="6"/>
      <c r="U37" s="6">
        <v>378929</v>
      </c>
      <c r="V37" s="6"/>
      <c r="W37" s="6">
        <v>0</v>
      </c>
      <c r="X37" s="22"/>
      <c r="Y37" s="6">
        <v>0</v>
      </c>
      <c r="Z37" s="22"/>
      <c r="AA37" s="6">
        <f t="shared" si="1"/>
        <v>378929</v>
      </c>
      <c r="AB37" s="22"/>
      <c r="AC37" s="6">
        <v>57952</v>
      </c>
      <c r="AD37" s="6"/>
      <c r="AE37" s="6">
        <v>7995</v>
      </c>
      <c r="AF37" s="6"/>
      <c r="AG37" s="6">
        <f t="shared" si="2"/>
        <v>65947</v>
      </c>
      <c r="AH37" s="22"/>
      <c r="AI37" s="6">
        <v>1113066</v>
      </c>
      <c r="AJ37" s="6"/>
      <c r="AK37" s="6">
        <v>-275371</v>
      </c>
      <c r="AL37" s="22"/>
      <c r="AM37" s="20">
        <v>-70418</v>
      </c>
      <c r="AN37" s="20"/>
      <c r="AO37" s="20">
        <v>-70418</v>
      </c>
      <c r="AP37" s="20"/>
      <c r="AQ37" s="20">
        <v>-70420</v>
      </c>
      <c r="AR37" s="20"/>
      <c r="AS37" s="20">
        <v>-94732</v>
      </c>
      <c r="AT37" s="20"/>
      <c r="AU37" s="20">
        <v>0</v>
      </c>
      <c r="AV37" s="20"/>
      <c r="AW37" s="20">
        <v>0</v>
      </c>
      <c r="AX37" s="20"/>
    </row>
    <row r="38" spans="1:50" s="9" customFormat="1" ht="13.8" x14ac:dyDescent="0.25">
      <c r="A38" s="9">
        <v>40</v>
      </c>
      <c r="B38" s="39" t="s">
        <v>46</v>
      </c>
      <c r="C38" s="7">
        <v>40</v>
      </c>
      <c r="E38" s="6">
        <v>1095458</v>
      </c>
      <c r="G38" s="6">
        <v>570370</v>
      </c>
      <c r="H38" s="22"/>
      <c r="I38" s="6">
        <v>71621</v>
      </c>
      <c r="J38" s="22"/>
      <c r="K38" s="6">
        <v>0</v>
      </c>
      <c r="L38" s="22"/>
      <c r="M38" s="6">
        <v>0</v>
      </c>
      <c r="N38" s="6"/>
      <c r="O38" s="6">
        <v>35343</v>
      </c>
      <c r="P38" s="6"/>
      <c r="Q38" s="6">
        <f t="shared" si="0"/>
        <v>106964</v>
      </c>
      <c r="R38" s="6"/>
      <c r="S38" s="6">
        <v>0</v>
      </c>
      <c r="T38" s="6"/>
      <c r="U38" s="6">
        <v>605769</v>
      </c>
      <c r="V38" s="6"/>
      <c r="W38" s="6">
        <v>0</v>
      </c>
      <c r="X38" s="22"/>
      <c r="Y38" s="6">
        <v>0</v>
      </c>
      <c r="Z38" s="22"/>
      <c r="AA38" s="6">
        <f t="shared" si="1"/>
        <v>605769</v>
      </c>
      <c r="AB38" s="22"/>
      <c r="AC38" s="6">
        <v>92644</v>
      </c>
      <c r="AD38" s="6"/>
      <c r="AE38" s="6">
        <v>9599</v>
      </c>
      <c r="AF38" s="6"/>
      <c r="AG38" s="6">
        <f t="shared" si="2"/>
        <v>102243</v>
      </c>
      <c r="AH38" s="22"/>
      <c r="AI38" s="6">
        <v>1779386</v>
      </c>
      <c r="AJ38" s="6"/>
      <c r="AK38" s="6">
        <v>-440217</v>
      </c>
      <c r="AL38" s="22"/>
      <c r="AM38" s="20">
        <v>-115787</v>
      </c>
      <c r="AN38" s="20"/>
      <c r="AO38" s="20">
        <v>-115787</v>
      </c>
      <c r="AP38" s="20"/>
      <c r="AQ38" s="20">
        <v>-115788</v>
      </c>
      <c r="AR38" s="20"/>
      <c r="AS38" s="20">
        <v>-151442</v>
      </c>
      <c r="AT38" s="20"/>
      <c r="AU38" s="20">
        <v>0</v>
      </c>
      <c r="AV38" s="20"/>
      <c r="AW38" s="20">
        <v>0</v>
      </c>
      <c r="AX38" s="20"/>
    </row>
    <row r="39" spans="1:50" s="9" customFormat="1" ht="13.8" x14ac:dyDescent="0.25">
      <c r="A39" s="9">
        <v>41</v>
      </c>
      <c r="B39" s="39" t="s">
        <v>47</v>
      </c>
      <c r="C39" s="7">
        <v>41</v>
      </c>
      <c r="E39" s="6">
        <v>1149604</v>
      </c>
      <c r="G39" s="6">
        <v>604687</v>
      </c>
      <c r="H39" s="22"/>
      <c r="I39" s="6">
        <v>75931</v>
      </c>
      <c r="J39" s="22"/>
      <c r="K39" s="6">
        <v>0</v>
      </c>
      <c r="L39" s="22"/>
      <c r="M39" s="6">
        <v>0</v>
      </c>
      <c r="N39" s="6"/>
      <c r="O39" s="6">
        <v>46292</v>
      </c>
      <c r="P39" s="6"/>
      <c r="Q39" s="6">
        <f t="shared" si="0"/>
        <v>122223</v>
      </c>
      <c r="R39" s="6"/>
      <c r="S39" s="6">
        <v>0</v>
      </c>
      <c r="T39" s="6"/>
      <c r="U39" s="6">
        <v>642216</v>
      </c>
      <c r="V39" s="6"/>
      <c r="W39" s="6">
        <v>0</v>
      </c>
      <c r="X39" s="22"/>
      <c r="Y39" s="6">
        <v>0</v>
      </c>
      <c r="Z39" s="22"/>
      <c r="AA39" s="6">
        <f t="shared" si="1"/>
        <v>642216</v>
      </c>
      <c r="AB39" s="22"/>
      <c r="AC39" s="6">
        <v>98218</v>
      </c>
      <c r="AD39" s="6"/>
      <c r="AE39" s="6">
        <v>13083</v>
      </c>
      <c r="AF39" s="6"/>
      <c r="AG39" s="6">
        <f t="shared" si="2"/>
        <v>111301</v>
      </c>
      <c r="AH39" s="22"/>
      <c r="AI39" s="6">
        <v>1886445</v>
      </c>
      <c r="AJ39" s="6"/>
      <c r="AK39" s="6">
        <v>-466703</v>
      </c>
      <c r="AL39" s="22"/>
      <c r="AM39" s="20">
        <v>-119813</v>
      </c>
      <c r="AN39" s="20"/>
      <c r="AO39" s="20">
        <v>-119813</v>
      </c>
      <c r="AP39" s="20"/>
      <c r="AQ39" s="20">
        <v>-119813</v>
      </c>
      <c r="AR39" s="20"/>
      <c r="AS39" s="20">
        <v>-160554</v>
      </c>
      <c r="AT39" s="20"/>
      <c r="AU39" s="20">
        <v>0</v>
      </c>
      <c r="AV39" s="20"/>
      <c r="AW39" s="20">
        <v>0</v>
      </c>
      <c r="AX39" s="20"/>
    </row>
    <row r="40" spans="1:50" s="9" customFormat="1" ht="13.8" x14ac:dyDescent="0.25">
      <c r="A40" s="9">
        <v>42</v>
      </c>
      <c r="B40" s="39" t="s">
        <v>48</v>
      </c>
      <c r="C40" s="7">
        <v>42</v>
      </c>
      <c r="D40" s="4"/>
      <c r="E40" s="6">
        <v>2820390</v>
      </c>
      <c r="F40" s="4"/>
      <c r="G40" s="6">
        <v>1580581</v>
      </c>
      <c r="H40" s="22"/>
      <c r="I40" s="6">
        <v>198474</v>
      </c>
      <c r="J40" s="22"/>
      <c r="K40" s="6">
        <v>0</v>
      </c>
      <c r="L40" s="22"/>
      <c r="M40" s="6">
        <v>0</v>
      </c>
      <c r="N40" s="6"/>
      <c r="O40" s="6">
        <v>259407</v>
      </c>
      <c r="P40" s="6"/>
      <c r="Q40" s="6">
        <f t="shared" si="0"/>
        <v>457881</v>
      </c>
      <c r="R40" s="6"/>
      <c r="S40" s="6">
        <v>0</v>
      </c>
      <c r="T40" s="6"/>
      <c r="U40" s="6">
        <v>1678678</v>
      </c>
      <c r="V40" s="6"/>
      <c r="W40" s="6">
        <v>0</v>
      </c>
      <c r="X40" s="22"/>
      <c r="Y40" s="6">
        <v>0</v>
      </c>
      <c r="Z40" s="22"/>
      <c r="AA40" s="6">
        <f t="shared" si="1"/>
        <v>1678678</v>
      </c>
      <c r="AB40" s="22"/>
      <c r="AC40" s="6">
        <v>256730</v>
      </c>
      <c r="AD40" s="6"/>
      <c r="AE40" s="6">
        <v>80457</v>
      </c>
      <c r="AF40" s="6"/>
      <c r="AG40" s="6">
        <f t="shared" si="2"/>
        <v>337187</v>
      </c>
      <c r="AH40" s="22"/>
      <c r="AI40" s="6">
        <v>4930947</v>
      </c>
      <c r="AJ40" s="6"/>
      <c r="AK40" s="6">
        <v>-1219909</v>
      </c>
      <c r="AL40" s="22"/>
      <c r="AM40" s="20">
        <v>-267042</v>
      </c>
      <c r="AN40" s="20"/>
      <c r="AO40" s="20">
        <v>-267042</v>
      </c>
      <c r="AP40" s="20"/>
      <c r="AQ40" s="20">
        <v>-267042</v>
      </c>
      <c r="AR40" s="20"/>
      <c r="AS40" s="20">
        <v>-419669</v>
      </c>
      <c r="AT40" s="20"/>
      <c r="AU40" s="20">
        <v>0</v>
      </c>
      <c r="AV40" s="20"/>
      <c r="AW40" s="20">
        <v>0</v>
      </c>
      <c r="AX40" s="20"/>
    </row>
    <row r="41" spans="1:50" s="9" customFormat="1" ht="13.8" x14ac:dyDescent="0.25">
      <c r="A41" s="9">
        <v>43</v>
      </c>
      <c r="B41" s="39" t="s">
        <v>49</v>
      </c>
      <c r="C41" s="7">
        <v>43</v>
      </c>
      <c r="D41" s="4"/>
      <c r="E41" s="6">
        <v>286755</v>
      </c>
      <c r="F41" s="4"/>
      <c r="G41" s="6">
        <v>142045</v>
      </c>
      <c r="H41" s="22"/>
      <c r="I41" s="6">
        <v>17837</v>
      </c>
      <c r="J41" s="22"/>
      <c r="K41" s="6">
        <v>0</v>
      </c>
      <c r="L41" s="22"/>
      <c r="M41" s="6">
        <v>0</v>
      </c>
      <c r="N41" s="6"/>
      <c r="O41" s="6">
        <v>0</v>
      </c>
      <c r="P41" s="6"/>
      <c r="Q41" s="6">
        <f t="shared" si="0"/>
        <v>17837</v>
      </c>
      <c r="R41" s="6"/>
      <c r="S41" s="6">
        <v>0</v>
      </c>
      <c r="T41" s="6"/>
      <c r="U41" s="6">
        <v>150860</v>
      </c>
      <c r="V41" s="6"/>
      <c r="W41" s="6">
        <v>0</v>
      </c>
      <c r="X41" s="22"/>
      <c r="Y41" s="6">
        <v>1655</v>
      </c>
      <c r="Z41" s="22"/>
      <c r="AA41" s="6">
        <f t="shared" si="1"/>
        <v>152515</v>
      </c>
      <c r="AB41" s="22"/>
      <c r="AC41" s="6">
        <v>23072</v>
      </c>
      <c r="AD41" s="6"/>
      <c r="AE41" s="6">
        <v>-1104</v>
      </c>
      <c r="AF41" s="6"/>
      <c r="AG41" s="6">
        <f t="shared" si="2"/>
        <v>21968</v>
      </c>
      <c r="AH41" s="22"/>
      <c r="AI41" s="6">
        <v>443137</v>
      </c>
      <c r="AJ41" s="6"/>
      <c r="AK41" s="6">
        <v>-109631</v>
      </c>
      <c r="AL41" s="22"/>
      <c r="AM41" s="20">
        <v>-32321</v>
      </c>
      <c r="AN41" s="20"/>
      <c r="AO41" s="20">
        <v>-32321</v>
      </c>
      <c r="AP41" s="20"/>
      <c r="AQ41" s="20">
        <v>-32321</v>
      </c>
      <c r="AR41" s="20"/>
      <c r="AS41" s="20">
        <v>-37715</v>
      </c>
      <c r="AT41" s="20"/>
      <c r="AU41" s="20">
        <v>0</v>
      </c>
      <c r="AV41" s="20"/>
      <c r="AW41" s="20">
        <v>0</v>
      </c>
      <c r="AX41" s="20"/>
    </row>
    <row r="42" spans="1:50" s="9" customFormat="1" ht="13.8" x14ac:dyDescent="0.25">
      <c r="A42" s="9">
        <v>45</v>
      </c>
      <c r="B42" s="39" t="s">
        <v>50</v>
      </c>
      <c r="C42" s="7">
        <v>45</v>
      </c>
      <c r="D42" s="4"/>
      <c r="E42" s="6">
        <v>693408</v>
      </c>
      <c r="F42" s="4"/>
      <c r="G42" s="6">
        <v>328347</v>
      </c>
      <c r="H42" s="22"/>
      <c r="I42" s="6">
        <v>41231</v>
      </c>
      <c r="J42" s="22"/>
      <c r="K42" s="6">
        <v>0</v>
      </c>
      <c r="L42" s="22"/>
      <c r="M42" s="6">
        <v>0</v>
      </c>
      <c r="N42" s="6"/>
      <c r="O42" s="6">
        <v>0</v>
      </c>
      <c r="P42" s="6"/>
      <c r="Q42" s="6">
        <f t="shared" si="0"/>
        <v>41231</v>
      </c>
      <c r="R42" s="6"/>
      <c r="S42" s="6">
        <v>0</v>
      </c>
      <c r="T42" s="6"/>
      <c r="U42" s="6">
        <v>348725</v>
      </c>
      <c r="V42" s="6"/>
      <c r="W42" s="6">
        <v>0</v>
      </c>
      <c r="X42" s="22"/>
      <c r="Y42" s="6">
        <v>26740</v>
      </c>
      <c r="Z42" s="22"/>
      <c r="AA42" s="6">
        <f t="shared" si="1"/>
        <v>375465</v>
      </c>
      <c r="AB42" s="22"/>
      <c r="AC42" s="6">
        <v>53333</v>
      </c>
      <c r="AD42" s="6"/>
      <c r="AE42" s="6">
        <v>-10188</v>
      </c>
      <c r="AF42" s="6"/>
      <c r="AG42" s="6">
        <f t="shared" si="2"/>
        <v>43145</v>
      </c>
      <c r="AH42" s="22"/>
      <c r="AI42" s="6">
        <v>1024346</v>
      </c>
      <c r="AJ42" s="6"/>
      <c r="AK42" s="6">
        <v>-253422</v>
      </c>
      <c r="AL42" s="22"/>
      <c r="AM42" s="20">
        <v>-82350</v>
      </c>
      <c r="AN42" s="20"/>
      <c r="AO42" s="20">
        <v>-82350</v>
      </c>
      <c r="AP42" s="20"/>
      <c r="AQ42" s="20">
        <v>-82352</v>
      </c>
      <c r="AR42" s="20"/>
      <c r="AS42" s="20">
        <v>-87181</v>
      </c>
      <c r="AT42" s="20"/>
      <c r="AU42" s="20">
        <v>0</v>
      </c>
      <c r="AV42" s="20"/>
      <c r="AW42" s="20">
        <v>0</v>
      </c>
      <c r="AX42" s="20"/>
    </row>
    <row r="43" spans="1:50" s="9" customFormat="1" ht="13.8" x14ac:dyDescent="0.25">
      <c r="A43" s="9">
        <v>46</v>
      </c>
      <c r="B43" s="39" t="s">
        <v>51</v>
      </c>
      <c r="C43" s="7">
        <v>46</v>
      </c>
      <c r="D43" s="4"/>
      <c r="E43" s="6">
        <v>1692377</v>
      </c>
      <c r="F43" s="4"/>
      <c r="G43" s="6">
        <v>847331</v>
      </c>
      <c r="H43" s="22"/>
      <c r="I43" s="6">
        <v>106399</v>
      </c>
      <c r="J43" s="22"/>
      <c r="K43" s="6">
        <v>0</v>
      </c>
      <c r="L43" s="22"/>
      <c r="M43" s="6">
        <v>0</v>
      </c>
      <c r="N43" s="6"/>
      <c r="O43" s="6">
        <v>3766</v>
      </c>
      <c r="P43" s="6"/>
      <c r="Q43" s="6">
        <f t="shared" si="0"/>
        <v>110165</v>
      </c>
      <c r="R43" s="6"/>
      <c r="S43" s="6">
        <v>0</v>
      </c>
      <c r="T43" s="6"/>
      <c r="U43" s="6">
        <v>899920</v>
      </c>
      <c r="V43" s="6"/>
      <c r="W43" s="6">
        <v>0</v>
      </c>
      <c r="X43" s="22"/>
      <c r="Y43" s="6">
        <v>0</v>
      </c>
      <c r="Z43" s="22"/>
      <c r="AA43" s="6">
        <f t="shared" si="1"/>
        <v>899920</v>
      </c>
      <c r="AB43" s="22"/>
      <c r="AC43" s="6">
        <v>137630</v>
      </c>
      <c r="AD43" s="6"/>
      <c r="AE43" s="6">
        <v>-2034</v>
      </c>
      <c r="AF43" s="6"/>
      <c r="AG43" s="6">
        <f t="shared" si="2"/>
        <v>135596</v>
      </c>
      <c r="AH43" s="23"/>
      <c r="AI43" s="6">
        <v>2643424</v>
      </c>
      <c r="AJ43" s="6"/>
      <c r="AK43" s="6">
        <v>-653979</v>
      </c>
      <c r="AL43" s="23"/>
      <c r="AM43" s="20">
        <v>-188258</v>
      </c>
      <c r="AN43" s="20"/>
      <c r="AO43" s="20">
        <v>-188258</v>
      </c>
      <c r="AP43" s="20"/>
      <c r="AQ43" s="20">
        <v>-188259</v>
      </c>
      <c r="AR43" s="20"/>
      <c r="AS43" s="20">
        <v>-224980</v>
      </c>
      <c r="AT43" s="20"/>
      <c r="AU43" s="20">
        <v>0</v>
      </c>
      <c r="AV43" s="20"/>
      <c r="AW43" s="20">
        <v>0</v>
      </c>
      <c r="AX43" s="20"/>
    </row>
    <row r="44" spans="1:50" s="9" customFormat="1" ht="13.8" x14ac:dyDescent="0.25">
      <c r="A44" s="9">
        <v>47</v>
      </c>
      <c r="B44" s="39" t="s">
        <v>52</v>
      </c>
      <c r="C44" s="7">
        <v>47</v>
      </c>
      <c r="D44" s="4"/>
      <c r="E44" s="6">
        <v>1129863</v>
      </c>
      <c r="F44" s="4"/>
      <c r="G44" s="6">
        <v>621634</v>
      </c>
      <c r="H44" s="6"/>
      <c r="I44" s="6">
        <v>78059</v>
      </c>
      <c r="J44" s="6"/>
      <c r="K44" s="6">
        <v>0</v>
      </c>
      <c r="L44" s="6"/>
      <c r="M44" s="6">
        <v>0</v>
      </c>
      <c r="N44" s="6"/>
      <c r="O44" s="6">
        <v>86559</v>
      </c>
      <c r="P44" s="6"/>
      <c r="Q44" s="6">
        <f t="shared" si="0"/>
        <v>164618</v>
      </c>
      <c r="R44" s="6"/>
      <c r="S44" s="6">
        <v>0</v>
      </c>
      <c r="T44" s="6"/>
      <c r="U44" s="6">
        <v>660215</v>
      </c>
      <c r="V44" s="6"/>
      <c r="W44" s="6">
        <v>0</v>
      </c>
      <c r="X44" s="6"/>
      <c r="Y44" s="6">
        <v>0</v>
      </c>
      <c r="Z44" s="6"/>
      <c r="AA44" s="6">
        <f t="shared" si="1"/>
        <v>660215</v>
      </c>
      <c r="AB44" s="6"/>
      <c r="AC44" s="6">
        <v>100971</v>
      </c>
      <c r="AD44" s="6"/>
      <c r="AE44" s="6">
        <v>26439</v>
      </c>
      <c r="AF44" s="6"/>
      <c r="AG44" s="6">
        <f t="shared" si="2"/>
        <v>127410</v>
      </c>
      <c r="AH44" s="21"/>
      <c r="AI44" s="6">
        <v>1939314</v>
      </c>
      <c r="AJ44" s="6"/>
      <c r="AK44" s="6">
        <v>-479783</v>
      </c>
      <c r="AL44" s="21"/>
      <c r="AM44" s="20">
        <v>-110181</v>
      </c>
      <c r="AN44" s="20"/>
      <c r="AO44" s="20">
        <v>-110181</v>
      </c>
      <c r="AP44" s="20"/>
      <c r="AQ44" s="20">
        <v>-110182</v>
      </c>
      <c r="AR44" s="20"/>
      <c r="AS44" s="20">
        <v>-165054</v>
      </c>
      <c r="AT44" s="20"/>
      <c r="AU44" s="20">
        <v>0</v>
      </c>
      <c r="AV44" s="20"/>
      <c r="AW44" s="20">
        <v>0</v>
      </c>
      <c r="AX44" s="20"/>
    </row>
    <row r="45" spans="1:50" s="9" customFormat="1" ht="13.8" x14ac:dyDescent="0.25">
      <c r="A45" s="9">
        <v>48</v>
      </c>
      <c r="B45" s="39" t="s">
        <v>53</v>
      </c>
      <c r="C45" s="7">
        <v>48</v>
      </c>
      <c r="E45" s="6">
        <v>11916680</v>
      </c>
      <c r="G45" s="6">
        <v>5823895</v>
      </c>
      <c r="H45" s="6"/>
      <c r="I45" s="6">
        <v>731307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f t="shared" si="0"/>
        <v>731307</v>
      </c>
      <c r="R45" s="6"/>
      <c r="S45" s="6">
        <v>0</v>
      </c>
      <c r="T45" s="6"/>
      <c r="U45" s="6">
        <v>6185346</v>
      </c>
      <c r="V45" s="6"/>
      <c r="W45" s="6">
        <v>0</v>
      </c>
      <c r="X45" s="6"/>
      <c r="Y45" s="6">
        <v>187564</v>
      </c>
      <c r="Z45" s="6"/>
      <c r="AA45" s="6">
        <f t="shared" si="1"/>
        <v>6372910</v>
      </c>
      <c r="AB45" s="6"/>
      <c r="AC45" s="6">
        <v>945962</v>
      </c>
      <c r="AD45" s="6"/>
      <c r="AE45" s="6">
        <v>-85136</v>
      </c>
      <c r="AF45" s="6"/>
      <c r="AG45" s="6">
        <f t="shared" si="2"/>
        <v>860826</v>
      </c>
      <c r="AH45" s="6"/>
      <c r="AI45" s="6">
        <v>18168833</v>
      </c>
      <c r="AJ45" s="6"/>
      <c r="AK45" s="6">
        <v>-4494941</v>
      </c>
      <c r="AL45" s="6"/>
      <c r="AM45" s="20">
        <v>-1365088</v>
      </c>
      <c r="AN45" s="20"/>
      <c r="AO45" s="20">
        <v>-1365088</v>
      </c>
      <c r="AP45" s="20"/>
      <c r="AQ45" s="20">
        <v>-1365089</v>
      </c>
      <c r="AR45" s="20"/>
      <c r="AS45" s="20">
        <v>-1546336</v>
      </c>
      <c r="AT45" s="20"/>
      <c r="AU45" s="20">
        <v>0</v>
      </c>
      <c r="AV45" s="20"/>
      <c r="AW45" s="20">
        <v>0</v>
      </c>
      <c r="AX45" s="20"/>
    </row>
    <row r="46" spans="1:50" s="9" customFormat="1" ht="13.8" x14ac:dyDescent="0.25">
      <c r="A46" s="9">
        <v>49</v>
      </c>
      <c r="B46" s="39" t="s">
        <v>54</v>
      </c>
      <c r="C46" s="7">
        <v>49</v>
      </c>
      <c r="E46" s="6">
        <v>11395913</v>
      </c>
      <c r="G46" s="6">
        <v>5724658</v>
      </c>
      <c r="H46" s="24"/>
      <c r="I46" s="6">
        <v>718846</v>
      </c>
      <c r="J46" s="24"/>
      <c r="K46" s="6">
        <v>0</v>
      </c>
      <c r="L46" s="24"/>
      <c r="M46" s="6">
        <v>0</v>
      </c>
      <c r="N46" s="24"/>
      <c r="O46" s="24">
        <v>53917</v>
      </c>
      <c r="P46" s="24"/>
      <c r="Q46" s="6">
        <f t="shared" si="0"/>
        <v>772763</v>
      </c>
      <c r="R46" s="24"/>
      <c r="S46" s="6">
        <v>0</v>
      </c>
      <c r="T46" s="24"/>
      <c r="U46" s="6">
        <v>6079950</v>
      </c>
      <c r="V46" s="24"/>
      <c r="W46" s="6">
        <v>0</v>
      </c>
      <c r="X46" s="24"/>
      <c r="Y46" s="24">
        <v>0</v>
      </c>
      <c r="Z46" s="24"/>
      <c r="AA46" s="6">
        <f t="shared" si="1"/>
        <v>6079950</v>
      </c>
      <c r="AB46" s="24"/>
      <c r="AC46" s="6">
        <v>929843</v>
      </c>
      <c r="AD46" s="24"/>
      <c r="AE46" s="24">
        <v>-4132</v>
      </c>
      <c r="AF46" s="24"/>
      <c r="AG46" s="6">
        <f t="shared" si="2"/>
        <v>925711</v>
      </c>
      <c r="AH46" s="24"/>
      <c r="AI46" s="6">
        <v>17859245</v>
      </c>
      <c r="AJ46" s="24"/>
      <c r="AK46" s="6">
        <v>-4418349</v>
      </c>
      <c r="AL46" s="24"/>
      <c r="AM46" s="20">
        <v>-1262401</v>
      </c>
      <c r="AN46" s="20"/>
      <c r="AO46" s="20">
        <v>-1262401</v>
      </c>
      <c r="AP46" s="20"/>
      <c r="AQ46" s="20">
        <v>-1262399</v>
      </c>
      <c r="AR46" s="20"/>
      <c r="AS46" s="20">
        <v>-1519988</v>
      </c>
      <c r="AT46" s="20"/>
      <c r="AU46" s="20">
        <v>0</v>
      </c>
      <c r="AV46" s="20"/>
      <c r="AW46" s="20">
        <v>0</v>
      </c>
      <c r="AX46" s="20"/>
    </row>
    <row r="47" spans="1:50" s="9" customFormat="1" ht="13.8" x14ac:dyDescent="0.25">
      <c r="A47" s="9">
        <v>50</v>
      </c>
      <c r="B47" s="39" t="s">
        <v>103</v>
      </c>
      <c r="C47" s="7">
        <v>50</v>
      </c>
      <c r="E47" s="6">
        <v>105536</v>
      </c>
      <c r="G47" s="6">
        <v>50759</v>
      </c>
      <c r="H47" s="6"/>
      <c r="I47" s="6">
        <v>6374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f t="shared" si="0"/>
        <v>6374</v>
      </c>
      <c r="R47" s="6"/>
      <c r="S47" s="6">
        <v>0</v>
      </c>
      <c r="T47" s="6"/>
      <c r="U47" s="6">
        <v>53910</v>
      </c>
      <c r="V47" s="6"/>
      <c r="W47" s="6">
        <v>0</v>
      </c>
      <c r="X47" s="6"/>
      <c r="Y47" s="6">
        <v>2890</v>
      </c>
      <c r="Z47" s="6"/>
      <c r="AA47" s="6">
        <f t="shared" si="1"/>
        <v>56800</v>
      </c>
      <c r="AB47" s="6"/>
      <c r="AC47" s="6">
        <v>8245</v>
      </c>
      <c r="AD47" s="6"/>
      <c r="AE47" s="6">
        <v>-1160</v>
      </c>
      <c r="AF47" s="6"/>
      <c r="AG47" s="6">
        <f t="shared" si="2"/>
        <v>7085</v>
      </c>
      <c r="AH47" s="6"/>
      <c r="AI47" s="6">
        <v>158354</v>
      </c>
      <c r="AJ47" s="6"/>
      <c r="AK47" s="6">
        <v>-39176</v>
      </c>
      <c r="AL47" s="6"/>
      <c r="AM47" s="20">
        <v>-12315</v>
      </c>
      <c r="AN47" s="20"/>
      <c r="AO47" s="20">
        <v>-12315</v>
      </c>
      <c r="AP47" s="20"/>
      <c r="AQ47" s="20">
        <v>-12317</v>
      </c>
      <c r="AR47" s="20"/>
      <c r="AS47" s="20">
        <v>-13477</v>
      </c>
      <c r="AT47" s="20"/>
      <c r="AU47" s="20">
        <v>0</v>
      </c>
      <c r="AV47" s="20"/>
      <c r="AW47" s="20">
        <v>0</v>
      </c>
      <c r="AX47" s="20"/>
    </row>
    <row r="48" spans="1:50" s="9" customFormat="1" ht="13.8" x14ac:dyDescent="0.25">
      <c r="A48" s="9">
        <v>52</v>
      </c>
      <c r="B48" s="39" t="s">
        <v>55</v>
      </c>
      <c r="C48" s="7">
        <v>52</v>
      </c>
      <c r="E48" s="6">
        <v>137712</v>
      </c>
      <c r="G48" s="6">
        <v>60352</v>
      </c>
      <c r="H48" s="6"/>
      <c r="I48" s="6">
        <v>7578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f t="shared" si="0"/>
        <v>7578</v>
      </c>
      <c r="R48" s="6"/>
      <c r="S48" s="6">
        <v>0</v>
      </c>
      <c r="T48" s="6"/>
      <c r="U48" s="6">
        <v>64098</v>
      </c>
      <c r="V48" s="6"/>
      <c r="W48" s="6">
        <v>0</v>
      </c>
      <c r="X48" s="6"/>
      <c r="Y48" s="6">
        <v>12609</v>
      </c>
      <c r="Z48" s="6"/>
      <c r="AA48" s="6">
        <f t="shared" si="1"/>
        <v>76707</v>
      </c>
      <c r="AB48" s="6"/>
      <c r="AC48" s="6">
        <v>9803</v>
      </c>
      <c r="AD48" s="6"/>
      <c r="AE48" s="6">
        <v>-4437</v>
      </c>
      <c r="AF48" s="6"/>
      <c r="AG48" s="6">
        <f t="shared" si="2"/>
        <v>5366</v>
      </c>
      <c r="AH48" s="6"/>
      <c r="AI48" s="6">
        <v>188281</v>
      </c>
      <c r="AJ48" s="6"/>
      <c r="AK48" s="6">
        <v>-46580</v>
      </c>
      <c r="AL48" s="6"/>
      <c r="AM48" s="20">
        <v>-17701</v>
      </c>
      <c r="AN48" s="20"/>
      <c r="AO48" s="20">
        <v>-17701</v>
      </c>
      <c r="AP48" s="20"/>
      <c r="AQ48" s="20">
        <v>-17701</v>
      </c>
      <c r="AR48" s="20"/>
      <c r="AS48" s="20">
        <v>-16024</v>
      </c>
      <c r="AT48" s="20"/>
      <c r="AU48" s="20">
        <v>0</v>
      </c>
      <c r="AV48" s="20"/>
      <c r="AW48" s="20">
        <v>0</v>
      </c>
      <c r="AX48" s="20"/>
    </row>
    <row r="49" spans="1:50" s="17" customFormat="1" ht="13.8" x14ac:dyDescent="0.25">
      <c r="A49" s="9">
        <v>54</v>
      </c>
      <c r="B49" s="39" t="s">
        <v>56</v>
      </c>
      <c r="C49" s="7">
        <v>54</v>
      </c>
      <c r="D49" s="9"/>
      <c r="E49" s="6">
        <v>701117</v>
      </c>
      <c r="F49" s="9"/>
      <c r="G49" s="6">
        <v>378537</v>
      </c>
      <c r="H49" s="6"/>
      <c r="I49" s="6">
        <v>47533</v>
      </c>
      <c r="J49" s="6"/>
      <c r="K49" s="6">
        <v>0</v>
      </c>
      <c r="L49" s="6"/>
      <c r="M49" s="6">
        <v>0</v>
      </c>
      <c r="N49" s="6"/>
      <c r="O49" s="6">
        <v>42884</v>
      </c>
      <c r="P49" s="6"/>
      <c r="Q49" s="6">
        <f t="shared" si="0"/>
        <v>90417</v>
      </c>
      <c r="R49" s="6"/>
      <c r="S49" s="6">
        <v>0</v>
      </c>
      <c r="T49" s="6"/>
      <c r="U49" s="6">
        <v>402030</v>
      </c>
      <c r="V49" s="6"/>
      <c r="W49" s="6">
        <v>0</v>
      </c>
      <c r="X49" s="6"/>
      <c r="Y49" s="6">
        <v>0</v>
      </c>
      <c r="Z49" s="6"/>
      <c r="AA49" s="6">
        <f t="shared" si="1"/>
        <v>402030</v>
      </c>
      <c r="AB49" s="6"/>
      <c r="AC49" s="6">
        <v>61485</v>
      </c>
      <c r="AD49" s="6"/>
      <c r="AE49" s="6">
        <v>12825</v>
      </c>
      <c r="AF49" s="6"/>
      <c r="AG49" s="6">
        <f t="shared" si="2"/>
        <v>74310</v>
      </c>
      <c r="AH49" s="6"/>
      <c r="AI49" s="6">
        <v>1180924</v>
      </c>
      <c r="AJ49" s="6"/>
      <c r="AK49" s="6">
        <v>-292159</v>
      </c>
      <c r="AL49" s="6"/>
      <c r="AM49" s="20">
        <v>-70369</v>
      </c>
      <c r="AN49" s="20"/>
      <c r="AO49" s="20">
        <v>-70369</v>
      </c>
      <c r="AP49" s="20"/>
      <c r="AQ49" s="20">
        <v>-70369</v>
      </c>
      <c r="AR49" s="20"/>
      <c r="AS49" s="20">
        <v>-100508</v>
      </c>
      <c r="AT49" s="20"/>
      <c r="AU49" s="20">
        <v>0</v>
      </c>
      <c r="AV49" s="20"/>
      <c r="AW49" s="20">
        <v>0</v>
      </c>
      <c r="AX49" s="20"/>
    </row>
    <row r="50" spans="1:50" s="17" customFormat="1" ht="13.8" x14ac:dyDescent="0.25">
      <c r="A50" s="9">
        <v>55</v>
      </c>
      <c r="B50" s="39" t="s">
        <v>83</v>
      </c>
      <c r="C50" s="7">
        <v>55</v>
      </c>
      <c r="D50" s="9"/>
      <c r="E50" s="6">
        <v>1693928</v>
      </c>
      <c r="F50" s="9"/>
      <c r="G50" s="6">
        <v>905388</v>
      </c>
      <c r="H50" s="6"/>
      <c r="I50" s="6">
        <v>113690</v>
      </c>
      <c r="J50" s="6"/>
      <c r="K50" s="6">
        <v>0</v>
      </c>
      <c r="L50" s="6"/>
      <c r="M50" s="6">
        <v>0</v>
      </c>
      <c r="N50" s="6"/>
      <c r="O50" s="6">
        <v>89828</v>
      </c>
      <c r="P50" s="6"/>
      <c r="Q50" s="6">
        <f t="shared" si="0"/>
        <v>203518</v>
      </c>
      <c r="R50" s="6"/>
      <c r="S50" s="6">
        <v>0</v>
      </c>
      <c r="T50" s="6"/>
      <c r="U50" s="6">
        <v>961579</v>
      </c>
      <c r="V50" s="6"/>
      <c r="W50" s="6">
        <v>0</v>
      </c>
      <c r="X50" s="6"/>
      <c r="Y50" s="6">
        <v>0</v>
      </c>
      <c r="Z50" s="6"/>
      <c r="AA50" s="6">
        <f t="shared" si="1"/>
        <v>961579</v>
      </c>
      <c r="AB50" s="6"/>
      <c r="AC50" s="6">
        <v>147060</v>
      </c>
      <c r="AD50" s="6"/>
      <c r="AE50" s="6">
        <v>26427</v>
      </c>
      <c r="AF50" s="6"/>
      <c r="AG50" s="6">
        <f t="shared" si="2"/>
        <v>173487</v>
      </c>
      <c r="AH50" s="6"/>
      <c r="AI50" s="6">
        <v>2824542</v>
      </c>
      <c r="AJ50" s="6"/>
      <c r="AK50" s="6">
        <v>-698787</v>
      </c>
      <c r="AL50" s="6"/>
      <c r="AM50" s="20">
        <v>-172555</v>
      </c>
      <c r="AN50" s="20"/>
      <c r="AO50" s="20">
        <v>-172555</v>
      </c>
      <c r="AP50" s="20"/>
      <c r="AQ50" s="20">
        <v>-172557</v>
      </c>
      <c r="AR50" s="20"/>
      <c r="AS50" s="20">
        <v>-240395</v>
      </c>
      <c r="AT50" s="20"/>
      <c r="AU50" s="20">
        <v>0</v>
      </c>
      <c r="AV50" s="20"/>
      <c r="AW50" s="20">
        <v>0</v>
      </c>
      <c r="AX50" s="20"/>
    </row>
    <row r="51" spans="1:50" s="17" customFormat="1" ht="13.8" x14ac:dyDescent="0.25">
      <c r="A51" s="9">
        <v>56</v>
      </c>
      <c r="B51" s="39" t="s">
        <v>57</v>
      </c>
      <c r="C51" s="7">
        <v>56</v>
      </c>
      <c r="D51" s="9"/>
      <c r="E51" s="6">
        <v>1135575</v>
      </c>
      <c r="F51" s="9"/>
      <c r="G51" s="6">
        <v>607238</v>
      </c>
      <c r="H51" s="6"/>
      <c r="I51" s="6">
        <v>76251</v>
      </c>
      <c r="J51" s="6"/>
      <c r="K51" s="6">
        <v>0</v>
      </c>
      <c r="L51" s="6"/>
      <c r="M51" s="6">
        <v>0</v>
      </c>
      <c r="N51" s="6"/>
      <c r="O51" s="6">
        <v>60647</v>
      </c>
      <c r="P51" s="6"/>
      <c r="Q51" s="6">
        <f t="shared" si="0"/>
        <v>136898</v>
      </c>
      <c r="R51" s="6"/>
      <c r="S51" s="6">
        <v>0</v>
      </c>
      <c r="T51" s="6"/>
      <c r="U51" s="6">
        <v>644925</v>
      </c>
      <c r="V51" s="6"/>
      <c r="W51" s="6">
        <v>0</v>
      </c>
      <c r="X51" s="6"/>
      <c r="Y51" s="6">
        <v>0</v>
      </c>
      <c r="Z51" s="6"/>
      <c r="AA51" s="6">
        <f t="shared" si="1"/>
        <v>644925</v>
      </c>
      <c r="AB51" s="6"/>
      <c r="AC51" s="6">
        <v>98632</v>
      </c>
      <c r="AD51" s="6"/>
      <c r="AE51" s="6">
        <v>17858</v>
      </c>
      <c r="AF51" s="6"/>
      <c r="AG51" s="6">
        <f t="shared" si="2"/>
        <v>116490</v>
      </c>
      <c r="AH51" s="6"/>
      <c r="AI51" s="6">
        <v>1894404</v>
      </c>
      <c r="AJ51" s="6"/>
      <c r="AK51" s="6">
        <v>-468673</v>
      </c>
      <c r="AL51" s="6"/>
      <c r="AM51" s="20">
        <v>-115598</v>
      </c>
      <c r="AN51" s="20"/>
      <c r="AO51" s="20">
        <v>-115598</v>
      </c>
      <c r="AP51" s="20"/>
      <c r="AQ51" s="20">
        <v>-115599</v>
      </c>
      <c r="AR51" s="20"/>
      <c r="AS51" s="20">
        <v>-161231</v>
      </c>
      <c r="AT51" s="20"/>
      <c r="AU51" s="20">
        <v>0</v>
      </c>
      <c r="AV51" s="20"/>
      <c r="AW51" s="20">
        <v>0</v>
      </c>
      <c r="AX51" s="20"/>
    </row>
    <row r="52" spans="1:50" s="17" customFormat="1" ht="13.8" x14ac:dyDescent="0.25">
      <c r="A52" s="9">
        <v>57</v>
      </c>
      <c r="B52" s="39" t="s">
        <v>58</v>
      </c>
      <c r="C52" s="7">
        <v>57</v>
      </c>
      <c r="D52" s="9"/>
      <c r="E52" s="6">
        <v>1737799</v>
      </c>
      <c r="F52" s="9"/>
      <c r="G52" s="6">
        <v>893159</v>
      </c>
      <c r="H52" s="6"/>
      <c r="I52" s="6">
        <v>112154</v>
      </c>
      <c r="J52" s="6"/>
      <c r="K52" s="6">
        <v>0</v>
      </c>
      <c r="L52" s="6"/>
      <c r="M52" s="6">
        <v>0</v>
      </c>
      <c r="N52" s="6"/>
      <c r="O52" s="6">
        <v>38551</v>
      </c>
      <c r="P52" s="6"/>
      <c r="Q52" s="6">
        <f t="shared" si="0"/>
        <v>150705</v>
      </c>
      <c r="R52" s="6"/>
      <c r="S52" s="6">
        <v>0</v>
      </c>
      <c r="T52" s="6"/>
      <c r="U52" s="6">
        <v>948591</v>
      </c>
      <c r="V52" s="6"/>
      <c r="W52" s="6">
        <v>0</v>
      </c>
      <c r="X52" s="6"/>
      <c r="Y52" s="6">
        <v>0</v>
      </c>
      <c r="Z52" s="6"/>
      <c r="AA52" s="6">
        <f t="shared" si="1"/>
        <v>948591</v>
      </c>
      <c r="AB52" s="6"/>
      <c r="AC52" s="6">
        <v>145074</v>
      </c>
      <c r="AD52" s="6"/>
      <c r="AE52" s="6">
        <v>9383</v>
      </c>
      <c r="AF52" s="6"/>
      <c r="AG52" s="6">
        <f t="shared" si="2"/>
        <v>154457</v>
      </c>
      <c r="AH52" s="6"/>
      <c r="AI52" s="6">
        <v>2786392</v>
      </c>
      <c r="AJ52" s="6"/>
      <c r="AK52" s="6">
        <v>-689349</v>
      </c>
      <c r="AL52" s="6"/>
      <c r="AM52" s="20">
        <v>-186912</v>
      </c>
      <c r="AN52" s="20"/>
      <c r="AO52" s="20">
        <v>-186912</v>
      </c>
      <c r="AP52" s="20"/>
      <c r="AQ52" s="20">
        <v>-186915</v>
      </c>
      <c r="AR52" s="20"/>
      <c r="AS52" s="20">
        <v>-237148</v>
      </c>
      <c r="AT52" s="20"/>
      <c r="AU52" s="20">
        <v>0</v>
      </c>
      <c r="AV52" s="20"/>
      <c r="AW52" s="20">
        <v>0</v>
      </c>
      <c r="AX52" s="20"/>
    </row>
    <row r="53" spans="1:50" s="17" customFormat="1" ht="13.8" x14ac:dyDescent="0.25">
      <c r="A53" s="9">
        <v>58</v>
      </c>
      <c r="B53" s="39" t="s">
        <v>59</v>
      </c>
      <c r="C53" s="7">
        <v>58</v>
      </c>
      <c r="D53" s="19"/>
      <c r="E53" s="6">
        <v>125705</v>
      </c>
      <c r="F53" s="19"/>
      <c r="G53" s="6">
        <v>67308</v>
      </c>
      <c r="H53" s="6"/>
      <c r="I53" s="6">
        <v>8452</v>
      </c>
      <c r="J53" s="6"/>
      <c r="K53" s="6">
        <v>0</v>
      </c>
      <c r="L53" s="6"/>
      <c r="M53" s="6">
        <v>0</v>
      </c>
      <c r="N53" s="6"/>
      <c r="O53" s="6">
        <v>6846</v>
      </c>
      <c r="P53" s="6"/>
      <c r="Q53" s="6">
        <f t="shared" si="0"/>
        <v>15298</v>
      </c>
      <c r="R53" s="6"/>
      <c r="S53" s="6">
        <v>0</v>
      </c>
      <c r="T53" s="6"/>
      <c r="U53" s="6">
        <v>71485</v>
      </c>
      <c r="V53" s="6"/>
      <c r="W53" s="6">
        <v>0</v>
      </c>
      <c r="X53" s="6"/>
      <c r="Y53" s="6">
        <v>0</v>
      </c>
      <c r="Z53" s="6"/>
      <c r="AA53" s="6">
        <f t="shared" si="1"/>
        <v>71485</v>
      </c>
      <c r="AB53" s="6"/>
      <c r="AC53" s="6">
        <v>10933</v>
      </c>
      <c r="AD53" s="6"/>
      <c r="AE53" s="6">
        <v>2021</v>
      </c>
      <c r="AF53" s="6"/>
      <c r="AG53" s="6">
        <f t="shared" si="2"/>
        <v>12954</v>
      </c>
      <c r="AH53" s="6"/>
      <c r="AI53" s="6">
        <v>209980</v>
      </c>
      <c r="AJ53" s="6"/>
      <c r="AK53" s="6">
        <v>-51949</v>
      </c>
      <c r="AL53" s="6"/>
      <c r="AM53" s="20">
        <v>-12772</v>
      </c>
      <c r="AN53" s="20"/>
      <c r="AO53" s="20">
        <v>-12772</v>
      </c>
      <c r="AP53" s="20"/>
      <c r="AQ53" s="20">
        <v>-12771</v>
      </c>
      <c r="AR53" s="20"/>
      <c r="AS53" s="20">
        <v>-17871</v>
      </c>
      <c r="AT53" s="20"/>
      <c r="AU53" s="20">
        <v>0</v>
      </c>
      <c r="AV53" s="20"/>
      <c r="AW53" s="20">
        <v>0</v>
      </c>
      <c r="AX53" s="20"/>
    </row>
    <row r="54" spans="1:50" s="17" customFormat="1" ht="13.8" x14ac:dyDescent="0.25">
      <c r="A54" s="9">
        <v>59</v>
      </c>
      <c r="B54" s="39" t="s">
        <v>60</v>
      </c>
      <c r="C54" s="7">
        <v>59</v>
      </c>
      <c r="D54" s="9"/>
      <c r="E54" s="6">
        <v>533267</v>
      </c>
      <c r="F54" s="9"/>
      <c r="G54" s="6">
        <v>274618</v>
      </c>
      <c r="H54" s="6"/>
      <c r="I54" s="6">
        <v>34484</v>
      </c>
      <c r="J54" s="6"/>
      <c r="K54" s="6">
        <v>0</v>
      </c>
      <c r="L54" s="6"/>
      <c r="M54" s="6">
        <v>0</v>
      </c>
      <c r="N54" s="6"/>
      <c r="O54" s="6">
        <v>12642</v>
      </c>
      <c r="P54" s="6"/>
      <c r="Q54" s="6">
        <f t="shared" si="0"/>
        <v>47126</v>
      </c>
      <c r="R54" s="6"/>
      <c r="S54" s="6">
        <v>0</v>
      </c>
      <c r="T54" s="6"/>
      <c r="U54" s="6">
        <v>291662</v>
      </c>
      <c r="V54" s="6"/>
      <c r="W54" s="6">
        <v>0</v>
      </c>
      <c r="X54" s="6"/>
      <c r="Y54" s="6">
        <v>0</v>
      </c>
      <c r="Z54" s="6"/>
      <c r="AA54" s="6">
        <f t="shared" si="1"/>
        <v>291662</v>
      </c>
      <c r="AB54" s="6"/>
      <c r="AC54" s="6">
        <v>44606</v>
      </c>
      <c r="AD54" s="6"/>
      <c r="AE54" s="6">
        <v>3148</v>
      </c>
      <c r="AF54" s="6"/>
      <c r="AG54" s="6">
        <f t="shared" si="2"/>
        <v>47754</v>
      </c>
      <c r="AH54" s="6"/>
      <c r="AI54" s="6">
        <v>856727</v>
      </c>
      <c r="AJ54" s="6"/>
      <c r="AK54" s="6">
        <v>-211953</v>
      </c>
      <c r="AL54" s="6"/>
      <c r="AM54" s="20">
        <v>-57206</v>
      </c>
      <c r="AN54" s="20"/>
      <c r="AO54" s="20">
        <v>-57206</v>
      </c>
      <c r="AP54" s="20"/>
      <c r="AQ54" s="20">
        <v>-57207</v>
      </c>
      <c r="AR54" s="20"/>
      <c r="AS54" s="20">
        <v>-72915</v>
      </c>
      <c r="AT54" s="20"/>
      <c r="AU54" s="20">
        <v>0</v>
      </c>
      <c r="AV54" s="20"/>
      <c r="AW54" s="20">
        <v>0</v>
      </c>
      <c r="AX54" s="20"/>
    </row>
    <row r="55" spans="1:50" s="9" customFormat="1" ht="13.8" x14ac:dyDescent="0.25">
      <c r="A55" s="9">
        <v>60</v>
      </c>
      <c r="B55" s="39" t="s">
        <v>61</v>
      </c>
      <c r="C55" s="7">
        <v>60</v>
      </c>
      <c r="D55" s="8"/>
      <c r="E55" s="6">
        <v>1238872</v>
      </c>
      <c r="F55" s="8"/>
      <c r="G55" s="6">
        <v>492254</v>
      </c>
      <c r="H55" s="22"/>
      <c r="I55" s="6">
        <v>61812</v>
      </c>
      <c r="J55" s="22"/>
      <c r="K55" s="6">
        <v>0</v>
      </c>
      <c r="L55" s="22"/>
      <c r="M55" s="6">
        <v>0</v>
      </c>
      <c r="N55" s="6"/>
      <c r="O55" s="6">
        <v>0</v>
      </c>
      <c r="P55" s="6"/>
      <c r="Q55" s="6">
        <f t="shared" si="0"/>
        <v>61812</v>
      </c>
      <c r="R55" s="6"/>
      <c r="S55" s="6">
        <v>0</v>
      </c>
      <c r="T55" s="6"/>
      <c r="U55" s="6">
        <v>522805</v>
      </c>
      <c r="V55" s="6"/>
      <c r="W55" s="6">
        <v>0</v>
      </c>
      <c r="X55" s="22"/>
      <c r="Y55" s="6">
        <v>189582</v>
      </c>
      <c r="Z55" s="22"/>
      <c r="AA55" s="6">
        <f t="shared" si="1"/>
        <v>712387</v>
      </c>
      <c r="AB55" s="22"/>
      <c r="AC55" s="6">
        <v>79956</v>
      </c>
      <c r="AD55" s="6"/>
      <c r="AE55" s="6">
        <v>-65105</v>
      </c>
      <c r="AF55" s="6"/>
      <c r="AG55" s="6">
        <f t="shared" si="2"/>
        <v>14851</v>
      </c>
      <c r="AH55" s="22"/>
      <c r="AI55" s="6">
        <v>1535686</v>
      </c>
      <c r="AJ55" s="6"/>
      <c r="AK55" s="6">
        <v>-379926</v>
      </c>
      <c r="AL55" s="22"/>
      <c r="AM55" s="20">
        <v>-173291</v>
      </c>
      <c r="AN55" s="20"/>
      <c r="AO55" s="20">
        <v>-173291</v>
      </c>
      <c r="AP55" s="20"/>
      <c r="AQ55" s="20">
        <v>-173291</v>
      </c>
      <c r="AR55" s="20"/>
      <c r="AS55" s="20">
        <v>-130701</v>
      </c>
      <c r="AT55" s="20"/>
      <c r="AU55" s="20">
        <v>0</v>
      </c>
      <c r="AV55" s="20"/>
      <c r="AW55" s="20">
        <v>0</v>
      </c>
      <c r="AX55" s="20"/>
    </row>
    <row r="56" spans="1:50" s="17" customFormat="1" ht="13.8" x14ac:dyDescent="0.25">
      <c r="A56" s="9">
        <v>61</v>
      </c>
      <c r="B56" s="39" t="s">
        <v>62</v>
      </c>
      <c r="C56" s="7">
        <v>61</v>
      </c>
      <c r="D56" s="9"/>
      <c r="E56" s="6">
        <v>2066770</v>
      </c>
      <c r="F56" s="9"/>
      <c r="G56" s="6">
        <v>1046695</v>
      </c>
      <c r="H56" s="6"/>
      <c r="I56" s="6">
        <v>131434</v>
      </c>
      <c r="J56" s="6"/>
      <c r="K56" s="6">
        <v>0</v>
      </c>
      <c r="L56" s="6"/>
      <c r="M56" s="6">
        <v>0</v>
      </c>
      <c r="N56" s="6"/>
      <c r="O56" s="6">
        <v>22500</v>
      </c>
      <c r="P56" s="6"/>
      <c r="Q56" s="6">
        <f t="shared" si="0"/>
        <v>153934</v>
      </c>
      <c r="R56" s="6"/>
      <c r="S56" s="6">
        <v>0</v>
      </c>
      <c r="T56" s="6"/>
      <c r="U56" s="6">
        <v>1111657</v>
      </c>
      <c r="V56" s="6"/>
      <c r="W56" s="6">
        <v>0</v>
      </c>
      <c r="X56" s="6"/>
      <c r="Y56" s="6">
        <v>0</v>
      </c>
      <c r="Z56" s="6"/>
      <c r="AA56" s="6">
        <f t="shared" si="1"/>
        <v>1111657</v>
      </c>
      <c r="AB56" s="6"/>
      <c r="AC56" s="6">
        <v>170012</v>
      </c>
      <c r="AD56" s="6"/>
      <c r="AE56" s="6">
        <v>3436</v>
      </c>
      <c r="AF56" s="6"/>
      <c r="AG56" s="6">
        <f t="shared" si="2"/>
        <v>173448</v>
      </c>
      <c r="AH56" s="6"/>
      <c r="AI56" s="6">
        <v>3265380</v>
      </c>
      <c r="AJ56" s="6"/>
      <c r="AK56" s="6">
        <v>-807850</v>
      </c>
      <c r="AL56" s="6"/>
      <c r="AM56" s="20">
        <v>-226603</v>
      </c>
      <c r="AN56" s="20"/>
      <c r="AO56" s="20">
        <v>-226603</v>
      </c>
      <c r="AP56" s="20"/>
      <c r="AQ56" s="20">
        <v>-226602</v>
      </c>
      <c r="AR56" s="20"/>
      <c r="AS56" s="20">
        <v>-277914</v>
      </c>
      <c r="AT56" s="20"/>
      <c r="AU56" s="20">
        <v>0</v>
      </c>
      <c r="AV56" s="20"/>
      <c r="AW56" s="20">
        <v>0</v>
      </c>
      <c r="AX56" s="20"/>
    </row>
    <row r="57" spans="1:50" s="17" customFormat="1" ht="13.8" x14ac:dyDescent="0.25">
      <c r="A57" s="9">
        <v>62</v>
      </c>
      <c r="B57" s="39" t="s">
        <v>63</v>
      </c>
      <c r="C57" s="7">
        <v>62</v>
      </c>
      <c r="E57" s="6">
        <v>398095</v>
      </c>
      <c r="G57" s="6">
        <v>229301</v>
      </c>
      <c r="H57" s="6"/>
      <c r="I57" s="6">
        <v>28793</v>
      </c>
      <c r="J57" s="6"/>
      <c r="K57" s="6">
        <v>0</v>
      </c>
      <c r="L57" s="6"/>
      <c r="M57" s="6">
        <v>0</v>
      </c>
      <c r="N57" s="6"/>
      <c r="O57" s="6">
        <v>45936</v>
      </c>
      <c r="P57" s="6"/>
      <c r="Q57" s="6">
        <f t="shared" si="0"/>
        <v>74729</v>
      </c>
      <c r="R57" s="6"/>
      <c r="S57" s="6">
        <v>0</v>
      </c>
      <c r="T57" s="6"/>
      <c r="U57" s="6">
        <v>243533</v>
      </c>
      <c r="V57" s="6"/>
      <c r="W57" s="6">
        <v>0</v>
      </c>
      <c r="X57" s="6"/>
      <c r="Y57" s="6">
        <v>0</v>
      </c>
      <c r="Z57" s="6"/>
      <c r="AA57" s="6">
        <f t="shared" si="1"/>
        <v>243533</v>
      </c>
      <c r="AB57" s="6"/>
      <c r="AC57" s="6">
        <v>37245</v>
      </c>
      <c r="AD57" s="6"/>
      <c r="AE57" s="6">
        <v>14422</v>
      </c>
      <c r="AF57" s="6"/>
      <c r="AG57" s="6">
        <f t="shared" si="2"/>
        <v>51667</v>
      </c>
      <c r="AH57" s="6"/>
      <c r="AI57" s="6">
        <v>715353</v>
      </c>
      <c r="AJ57" s="6"/>
      <c r="AK57" s="6">
        <v>-176977</v>
      </c>
      <c r="AL57" s="6"/>
      <c r="AM57" s="20">
        <v>-35973</v>
      </c>
      <c r="AN57" s="20"/>
      <c r="AO57" s="20">
        <v>-35973</v>
      </c>
      <c r="AP57" s="20"/>
      <c r="AQ57" s="20">
        <v>-35974</v>
      </c>
      <c r="AR57" s="20"/>
      <c r="AS57" s="20">
        <v>-60883</v>
      </c>
      <c r="AT57" s="20"/>
      <c r="AU57" s="20">
        <v>0</v>
      </c>
      <c r="AV57" s="20"/>
      <c r="AW57" s="20">
        <v>0</v>
      </c>
      <c r="AX57" s="20"/>
    </row>
    <row r="58" spans="1:50" s="17" customFormat="1" ht="13.8" x14ac:dyDescent="0.25">
      <c r="A58" s="9">
        <v>63</v>
      </c>
      <c r="B58" s="39" t="s">
        <v>64</v>
      </c>
      <c r="C58" s="7">
        <v>63</v>
      </c>
      <c r="E58" s="6">
        <v>4100656</v>
      </c>
      <c r="G58" s="6">
        <v>2003402</v>
      </c>
      <c r="H58" s="6"/>
      <c r="I58" s="6">
        <v>251567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f t="shared" si="0"/>
        <v>251567</v>
      </c>
      <c r="R58" s="6"/>
      <c r="S58" s="6">
        <v>0</v>
      </c>
      <c r="T58" s="6"/>
      <c r="U58" s="6">
        <v>2127740</v>
      </c>
      <c r="V58" s="6"/>
      <c r="W58" s="6">
        <v>0</v>
      </c>
      <c r="X58" s="6"/>
      <c r="Y58" s="6">
        <v>65536</v>
      </c>
      <c r="Z58" s="6"/>
      <c r="AA58" s="6">
        <f t="shared" si="1"/>
        <v>2193276</v>
      </c>
      <c r="AB58" s="6"/>
      <c r="AC58" s="6">
        <v>325408</v>
      </c>
      <c r="AD58" s="6"/>
      <c r="AE58" s="6">
        <v>-29625</v>
      </c>
      <c r="AF58" s="6"/>
      <c r="AG58" s="6">
        <f t="shared" si="2"/>
        <v>295783</v>
      </c>
      <c r="AH58" s="6"/>
      <c r="AI58" s="6">
        <v>6250024</v>
      </c>
      <c r="AJ58" s="6"/>
      <c r="AK58" s="6">
        <v>-1546246</v>
      </c>
      <c r="AL58" s="6"/>
      <c r="AM58" s="20">
        <v>-469925</v>
      </c>
      <c r="AN58" s="20"/>
      <c r="AO58" s="20">
        <v>-469925</v>
      </c>
      <c r="AP58" s="20"/>
      <c r="AQ58" s="20">
        <v>-469924</v>
      </c>
      <c r="AR58" s="20"/>
      <c r="AS58" s="20">
        <v>-531935</v>
      </c>
      <c r="AT58" s="20"/>
      <c r="AU58" s="20">
        <v>0</v>
      </c>
      <c r="AV58" s="20"/>
      <c r="AW58" s="20">
        <v>0</v>
      </c>
      <c r="AX58" s="20"/>
    </row>
    <row r="59" spans="1:50" s="17" customFormat="1" ht="13.8" x14ac:dyDescent="0.25">
      <c r="A59" s="9">
        <v>65</v>
      </c>
      <c r="B59" s="39" t="s">
        <v>65</v>
      </c>
      <c r="C59" s="7">
        <v>65</v>
      </c>
      <c r="E59" s="6">
        <v>140893</v>
      </c>
      <c r="G59" s="6">
        <v>74685</v>
      </c>
      <c r="H59" s="6"/>
      <c r="I59" s="6">
        <v>9378</v>
      </c>
      <c r="J59" s="6"/>
      <c r="K59" s="6">
        <v>0</v>
      </c>
      <c r="L59" s="6"/>
      <c r="M59" s="6">
        <v>0</v>
      </c>
      <c r="N59" s="6"/>
      <c r="O59" s="6">
        <v>6538</v>
      </c>
      <c r="P59" s="6"/>
      <c r="Q59" s="6">
        <f t="shared" si="0"/>
        <v>15916</v>
      </c>
      <c r="R59" s="6"/>
      <c r="S59" s="6">
        <v>0</v>
      </c>
      <c r="T59" s="6"/>
      <c r="U59" s="6">
        <v>79320</v>
      </c>
      <c r="V59" s="6"/>
      <c r="W59" s="6">
        <v>0</v>
      </c>
      <c r="X59" s="6"/>
      <c r="Y59" s="6">
        <v>0</v>
      </c>
      <c r="Z59" s="6"/>
      <c r="AA59" s="6">
        <f t="shared" si="1"/>
        <v>79320</v>
      </c>
      <c r="AB59" s="6"/>
      <c r="AC59" s="6">
        <v>12131</v>
      </c>
      <c r="AD59" s="6"/>
      <c r="AE59" s="6">
        <v>1890</v>
      </c>
      <c r="AF59" s="6"/>
      <c r="AG59" s="6">
        <f t="shared" si="2"/>
        <v>14021</v>
      </c>
      <c r="AH59" s="6"/>
      <c r="AI59" s="6">
        <v>232994</v>
      </c>
      <c r="AJ59" s="6"/>
      <c r="AK59" s="6">
        <v>-57642</v>
      </c>
      <c r="AL59" s="6"/>
      <c r="AM59" s="20">
        <v>-14524</v>
      </c>
      <c r="AN59" s="20"/>
      <c r="AO59" s="20">
        <v>-14524</v>
      </c>
      <c r="AP59" s="20"/>
      <c r="AQ59" s="20">
        <v>-14526</v>
      </c>
      <c r="AR59" s="20"/>
      <c r="AS59" s="20">
        <v>-19830</v>
      </c>
      <c r="AT59" s="20"/>
      <c r="AU59" s="20">
        <v>0</v>
      </c>
      <c r="AV59" s="20"/>
      <c r="AW59" s="20">
        <v>0</v>
      </c>
      <c r="AX59" s="20"/>
    </row>
    <row r="60" spans="1:50" s="17" customFormat="1" ht="13.8" x14ac:dyDescent="0.25">
      <c r="A60" s="9">
        <v>66</v>
      </c>
      <c r="B60" s="39" t="s">
        <v>66</v>
      </c>
      <c r="C60" s="7">
        <v>66</v>
      </c>
      <c r="D60" s="15"/>
      <c r="E60" s="6">
        <v>1517875</v>
      </c>
      <c r="F60" s="15"/>
      <c r="G60" s="6">
        <v>674190</v>
      </c>
      <c r="H60" s="6"/>
      <c r="I60" s="6">
        <v>84658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f t="shared" si="0"/>
        <v>84658</v>
      </c>
      <c r="R60" s="6"/>
      <c r="S60" s="6">
        <v>0</v>
      </c>
      <c r="T60" s="6"/>
      <c r="U60" s="6">
        <v>716033</v>
      </c>
      <c r="V60" s="6"/>
      <c r="W60" s="6">
        <v>0</v>
      </c>
      <c r="X60" s="6"/>
      <c r="Y60" s="6">
        <v>125488</v>
      </c>
      <c r="Z60" s="6"/>
      <c r="AA60" s="6">
        <f t="shared" si="1"/>
        <v>841521</v>
      </c>
      <c r="AB60" s="6"/>
      <c r="AC60" s="6">
        <v>109507</v>
      </c>
      <c r="AD60" s="6"/>
      <c r="AE60" s="6">
        <v>-44409</v>
      </c>
      <c r="AF60" s="6"/>
      <c r="AG60" s="6">
        <f t="shared" si="2"/>
        <v>65098</v>
      </c>
      <c r="AH60" s="6"/>
      <c r="AI60" s="6">
        <v>2103275</v>
      </c>
      <c r="AJ60" s="6"/>
      <c r="AK60" s="6">
        <v>-520347</v>
      </c>
      <c r="AL60" s="6"/>
      <c r="AM60" s="20">
        <v>-192618</v>
      </c>
      <c r="AN60" s="20"/>
      <c r="AO60" s="20">
        <v>-192618</v>
      </c>
      <c r="AP60" s="20"/>
      <c r="AQ60" s="20">
        <v>-192618</v>
      </c>
      <c r="AR60" s="20"/>
      <c r="AS60" s="20">
        <v>-179008</v>
      </c>
      <c r="AT60" s="20"/>
      <c r="AU60" s="20">
        <v>0</v>
      </c>
      <c r="AV60" s="20"/>
      <c r="AW60" s="20">
        <v>0</v>
      </c>
      <c r="AX60" s="20"/>
    </row>
    <row r="61" spans="1:50" s="17" customFormat="1" ht="13.8" x14ac:dyDescent="0.25">
      <c r="A61" s="9">
        <v>67</v>
      </c>
      <c r="B61" s="39" t="s">
        <v>67</v>
      </c>
      <c r="C61" s="7">
        <v>67</v>
      </c>
      <c r="D61" s="15"/>
      <c r="E61" s="6">
        <v>3355069</v>
      </c>
      <c r="F61" s="15"/>
      <c r="G61" s="6">
        <v>1602483</v>
      </c>
      <c r="H61" s="6"/>
      <c r="I61" s="6">
        <v>201224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f t="shared" si="0"/>
        <v>201224</v>
      </c>
      <c r="R61" s="6"/>
      <c r="S61" s="6">
        <v>0</v>
      </c>
      <c r="T61" s="6"/>
      <c r="U61" s="6">
        <v>1701939</v>
      </c>
      <c r="V61" s="6"/>
      <c r="W61" s="6">
        <v>0</v>
      </c>
      <c r="X61" s="6"/>
      <c r="Y61" s="6">
        <v>108696</v>
      </c>
      <c r="Z61" s="6"/>
      <c r="AA61" s="6">
        <f t="shared" si="1"/>
        <v>1810635</v>
      </c>
      <c r="AB61" s="6"/>
      <c r="AC61" s="6">
        <v>260288</v>
      </c>
      <c r="AD61" s="6"/>
      <c r="AE61" s="6">
        <v>-42455</v>
      </c>
      <c r="AF61" s="6"/>
      <c r="AG61" s="6">
        <f t="shared" si="2"/>
        <v>217833</v>
      </c>
      <c r="AH61" s="6"/>
      <c r="AI61" s="6">
        <v>4999275</v>
      </c>
      <c r="AJ61" s="6"/>
      <c r="AK61" s="6">
        <v>-1236813</v>
      </c>
      <c r="AL61" s="6"/>
      <c r="AM61" s="20">
        <v>-394642</v>
      </c>
      <c r="AN61" s="20"/>
      <c r="AO61" s="20">
        <v>-394642</v>
      </c>
      <c r="AP61" s="20"/>
      <c r="AQ61" s="20">
        <v>-394643</v>
      </c>
      <c r="AR61" s="20"/>
      <c r="AS61" s="20">
        <v>-425485</v>
      </c>
      <c r="AT61" s="20"/>
      <c r="AU61" s="20">
        <v>0</v>
      </c>
      <c r="AV61" s="20"/>
      <c r="AW61" s="20">
        <v>0</v>
      </c>
      <c r="AX61" s="20"/>
    </row>
    <row r="62" spans="1:50" s="17" customFormat="1" ht="13.8" x14ac:dyDescent="0.25">
      <c r="A62" s="9">
        <v>69</v>
      </c>
      <c r="B62" s="39" t="s">
        <v>68</v>
      </c>
      <c r="C62" s="7">
        <v>69</v>
      </c>
      <c r="E62" s="6">
        <v>610424</v>
      </c>
      <c r="G62" s="6">
        <v>264594</v>
      </c>
      <c r="H62" s="6"/>
      <c r="I62" s="6">
        <v>33225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f t="shared" si="0"/>
        <v>33225</v>
      </c>
      <c r="R62" s="6"/>
      <c r="S62" s="6">
        <v>0</v>
      </c>
      <c r="T62" s="6"/>
      <c r="U62" s="6">
        <v>281016</v>
      </c>
      <c r="V62" s="6"/>
      <c r="W62" s="6">
        <v>0</v>
      </c>
      <c r="X62" s="6"/>
      <c r="Y62" s="6">
        <v>60286</v>
      </c>
      <c r="Z62" s="6"/>
      <c r="AA62" s="6">
        <f t="shared" si="1"/>
        <v>341302</v>
      </c>
      <c r="AB62" s="6"/>
      <c r="AC62" s="6">
        <v>42977</v>
      </c>
      <c r="AD62" s="6"/>
      <c r="AE62" s="6">
        <v>-73935</v>
      </c>
      <c r="AF62" s="6"/>
      <c r="AG62" s="6">
        <f t="shared" si="2"/>
        <v>-30958</v>
      </c>
      <c r="AH62" s="6"/>
      <c r="AI62" s="6">
        <v>825455</v>
      </c>
      <c r="AJ62" s="6"/>
      <c r="AK62" s="6">
        <v>-204216</v>
      </c>
      <c r="AL62" s="6"/>
      <c r="AM62" s="20">
        <v>-79275</v>
      </c>
      <c r="AN62" s="20"/>
      <c r="AO62" s="20">
        <v>-79275</v>
      </c>
      <c r="AP62" s="20"/>
      <c r="AQ62" s="20">
        <v>-79273</v>
      </c>
      <c r="AR62" s="20"/>
      <c r="AS62" s="20">
        <v>-70254</v>
      </c>
      <c r="AT62" s="20"/>
      <c r="AU62" s="20">
        <v>0</v>
      </c>
      <c r="AV62" s="20"/>
      <c r="AW62" s="20">
        <v>0</v>
      </c>
      <c r="AX62" s="20"/>
    </row>
    <row r="63" spans="1:50" s="9" customFormat="1" ht="13.8" x14ac:dyDescent="0.25">
      <c r="A63" s="9">
        <v>70</v>
      </c>
      <c r="B63" s="39" t="s">
        <v>318</v>
      </c>
      <c r="C63" s="7">
        <v>70</v>
      </c>
      <c r="D63" s="17"/>
      <c r="E63" s="6">
        <v>4406865</v>
      </c>
      <c r="F63" s="17"/>
      <c r="G63" s="6">
        <v>2134537</v>
      </c>
      <c r="H63" s="6"/>
      <c r="I63" s="6">
        <v>268034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f t="shared" si="0"/>
        <v>268034</v>
      </c>
      <c r="R63" s="6"/>
      <c r="S63" s="6">
        <v>0</v>
      </c>
      <c r="T63" s="6"/>
      <c r="U63" s="6">
        <v>2267013</v>
      </c>
      <c r="V63" s="6"/>
      <c r="W63" s="6">
        <v>0</v>
      </c>
      <c r="X63" s="6"/>
      <c r="Y63" s="6">
        <v>98174</v>
      </c>
      <c r="Z63" s="6"/>
      <c r="AA63" s="6">
        <f t="shared" si="1"/>
        <v>2365187</v>
      </c>
      <c r="AB63" s="6"/>
      <c r="AC63" s="6">
        <v>346708</v>
      </c>
      <c r="AD63" s="6"/>
      <c r="AE63" s="6">
        <v>-41014</v>
      </c>
      <c r="AF63" s="6"/>
      <c r="AG63" s="6">
        <f t="shared" si="2"/>
        <v>305694</v>
      </c>
      <c r="AH63" s="6"/>
      <c r="AI63" s="6">
        <v>6659124</v>
      </c>
      <c r="AJ63" s="6"/>
      <c r="AK63" s="6">
        <v>-1647457</v>
      </c>
      <c r="AL63" s="6"/>
      <c r="AM63" s="20">
        <v>-510133</v>
      </c>
      <c r="AN63" s="20"/>
      <c r="AO63" s="20">
        <v>-510133</v>
      </c>
      <c r="AP63" s="20"/>
      <c r="AQ63" s="20">
        <v>-510133</v>
      </c>
      <c r="AR63" s="20"/>
      <c r="AS63" s="20">
        <v>-566753</v>
      </c>
      <c r="AT63" s="20"/>
      <c r="AU63" s="20">
        <v>0</v>
      </c>
      <c r="AV63" s="20"/>
      <c r="AW63" s="20">
        <v>0</v>
      </c>
      <c r="AX63" s="20"/>
    </row>
    <row r="64" spans="1:50" s="17" customFormat="1" ht="13.8" x14ac:dyDescent="0.25">
      <c r="A64" s="9">
        <v>72</v>
      </c>
      <c r="B64" s="39" t="s">
        <v>69</v>
      </c>
      <c r="C64" s="7">
        <v>72</v>
      </c>
      <c r="D64" s="9"/>
      <c r="E64" s="6">
        <v>550150</v>
      </c>
      <c r="F64" s="9"/>
      <c r="G64" s="6">
        <v>303355</v>
      </c>
      <c r="H64" s="6"/>
      <c r="I64" s="6">
        <v>38092</v>
      </c>
      <c r="J64" s="6"/>
      <c r="K64" s="6">
        <v>0</v>
      </c>
      <c r="L64" s="6"/>
      <c r="M64" s="6">
        <v>0</v>
      </c>
      <c r="N64" s="6"/>
      <c r="O64" s="6">
        <v>43155</v>
      </c>
      <c r="P64" s="6"/>
      <c r="Q64" s="6">
        <f t="shared" si="0"/>
        <v>81247</v>
      </c>
      <c r="R64" s="6"/>
      <c r="S64" s="6">
        <v>0</v>
      </c>
      <c r="T64" s="6"/>
      <c r="U64" s="6">
        <v>322182</v>
      </c>
      <c r="V64" s="6"/>
      <c r="W64" s="6">
        <v>0</v>
      </c>
      <c r="X64" s="6"/>
      <c r="Y64" s="6">
        <v>0</v>
      </c>
      <c r="Z64" s="6"/>
      <c r="AA64" s="6">
        <f t="shared" si="1"/>
        <v>322182</v>
      </c>
      <c r="AB64" s="6"/>
      <c r="AC64" s="6">
        <v>49273</v>
      </c>
      <c r="AD64" s="6"/>
      <c r="AE64" s="6">
        <v>13207</v>
      </c>
      <c r="AF64" s="6"/>
      <c r="AG64" s="6">
        <f t="shared" si="2"/>
        <v>62480</v>
      </c>
      <c r="AH64" s="6"/>
      <c r="AI64" s="6">
        <v>946379</v>
      </c>
      <c r="AJ64" s="6"/>
      <c r="AK64" s="6">
        <v>-234133</v>
      </c>
      <c r="AL64" s="6"/>
      <c r="AM64" s="20">
        <v>-53464</v>
      </c>
      <c r="AN64" s="20"/>
      <c r="AO64" s="20">
        <v>-53464</v>
      </c>
      <c r="AP64" s="20"/>
      <c r="AQ64" s="20">
        <v>-53463</v>
      </c>
      <c r="AR64" s="20"/>
      <c r="AS64" s="20">
        <v>-80546</v>
      </c>
      <c r="AT64" s="20"/>
      <c r="AU64" s="20">
        <v>0</v>
      </c>
      <c r="AV64" s="20"/>
      <c r="AW64" s="20">
        <v>0</v>
      </c>
      <c r="AX64" s="20"/>
    </row>
    <row r="65" spans="1:50" s="9" customFormat="1" ht="13.8" x14ac:dyDescent="0.25">
      <c r="A65" s="9">
        <v>73</v>
      </c>
      <c r="B65" s="39" t="s">
        <v>70</v>
      </c>
      <c r="C65" s="7">
        <v>73</v>
      </c>
      <c r="D65" s="15"/>
      <c r="E65" s="6">
        <v>4831637</v>
      </c>
      <c r="F65" s="15"/>
      <c r="G65" s="6">
        <v>2109700</v>
      </c>
      <c r="H65" s="6"/>
      <c r="I65" s="6">
        <v>264915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f t="shared" si="0"/>
        <v>264915</v>
      </c>
      <c r="R65" s="6"/>
      <c r="S65" s="6">
        <v>0</v>
      </c>
      <c r="T65" s="6"/>
      <c r="U65" s="6">
        <v>2240635</v>
      </c>
      <c r="V65" s="6"/>
      <c r="W65" s="6">
        <v>0</v>
      </c>
      <c r="X65" s="6"/>
      <c r="Y65" s="6">
        <v>454068</v>
      </c>
      <c r="Z65" s="6"/>
      <c r="AA65" s="6">
        <f t="shared" si="1"/>
        <v>2694703</v>
      </c>
      <c r="AB65" s="6"/>
      <c r="AC65" s="6">
        <v>342674</v>
      </c>
      <c r="AD65" s="6"/>
      <c r="AE65" s="6">
        <v>-159548</v>
      </c>
      <c r="AF65" s="6"/>
      <c r="AG65" s="6">
        <f t="shared" si="2"/>
        <v>183126</v>
      </c>
      <c r="AH65" s="6"/>
      <c r="AI65" s="6">
        <v>6581642</v>
      </c>
      <c r="AJ65" s="6"/>
      <c r="AK65" s="6">
        <v>-1628288</v>
      </c>
      <c r="AL65" s="6"/>
      <c r="AM65" s="20">
        <v>-623210</v>
      </c>
      <c r="AN65" s="20"/>
      <c r="AO65" s="20">
        <v>-623210</v>
      </c>
      <c r="AP65" s="20"/>
      <c r="AQ65" s="20">
        <v>-623210</v>
      </c>
      <c r="AR65" s="20"/>
      <c r="AS65" s="20">
        <v>-560159</v>
      </c>
      <c r="AT65" s="20"/>
      <c r="AU65" s="20">
        <v>0</v>
      </c>
      <c r="AV65" s="20"/>
      <c r="AW65" s="20">
        <v>0</v>
      </c>
      <c r="AX65" s="20"/>
    </row>
    <row r="66" spans="1:50" s="17" customFormat="1" ht="13.8" x14ac:dyDescent="0.25">
      <c r="A66" s="9">
        <v>76</v>
      </c>
      <c r="B66" s="39" t="s">
        <v>71</v>
      </c>
      <c r="C66" s="7">
        <v>76</v>
      </c>
      <c r="E66" s="6">
        <v>226940</v>
      </c>
      <c r="G66" s="6">
        <v>104732</v>
      </c>
      <c r="H66" s="6"/>
      <c r="I66" s="6">
        <v>13151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f t="shared" si="0"/>
        <v>13151</v>
      </c>
      <c r="R66" s="6"/>
      <c r="S66" s="6">
        <v>0</v>
      </c>
      <c r="T66" s="6"/>
      <c r="U66" s="6">
        <v>111232</v>
      </c>
      <c r="V66" s="6"/>
      <c r="W66" s="6">
        <v>0</v>
      </c>
      <c r="X66" s="6"/>
      <c r="Y66" s="6">
        <v>12854</v>
      </c>
      <c r="Z66" s="6"/>
      <c r="AA66" s="6">
        <f t="shared" si="1"/>
        <v>124086</v>
      </c>
      <c r="AB66" s="6"/>
      <c r="AC66" s="6">
        <v>17011</v>
      </c>
      <c r="AD66" s="6"/>
      <c r="AE66" s="6">
        <v>-4692</v>
      </c>
      <c r="AF66" s="6"/>
      <c r="AG66" s="6">
        <f t="shared" si="2"/>
        <v>12319</v>
      </c>
      <c r="AH66" s="6"/>
      <c r="AI66" s="6">
        <v>326731</v>
      </c>
      <c r="AJ66" s="6"/>
      <c r="AK66" s="6">
        <v>-80833</v>
      </c>
      <c r="AL66" s="6"/>
      <c r="AM66" s="20">
        <v>-27709</v>
      </c>
      <c r="AN66" s="20"/>
      <c r="AO66" s="20">
        <v>-27709</v>
      </c>
      <c r="AP66" s="20"/>
      <c r="AQ66" s="20">
        <v>-27709</v>
      </c>
      <c r="AR66" s="20"/>
      <c r="AS66" s="20">
        <v>-27808</v>
      </c>
      <c r="AT66" s="20"/>
      <c r="AU66" s="20">
        <v>0</v>
      </c>
      <c r="AV66" s="20"/>
      <c r="AW66" s="20">
        <v>0</v>
      </c>
      <c r="AX66" s="20"/>
    </row>
    <row r="67" spans="1:50" s="17" customFormat="1" ht="13.8" x14ac:dyDescent="0.25">
      <c r="A67" s="9">
        <v>79</v>
      </c>
      <c r="B67" s="39" t="s">
        <v>72</v>
      </c>
      <c r="C67" s="7">
        <v>79</v>
      </c>
      <c r="E67" s="6">
        <v>112021</v>
      </c>
      <c r="G67" s="6">
        <v>59507</v>
      </c>
      <c r="H67" s="6"/>
      <c r="I67" s="6">
        <v>7472</v>
      </c>
      <c r="J67" s="6"/>
      <c r="K67" s="6">
        <v>0</v>
      </c>
      <c r="L67" s="6"/>
      <c r="M67" s="6">
        <v>0</v>
      </c>
      <c r="N67" s="6"/>
      <c r="O67" s="6">
        <v>5389</v>
      </c>
      <c r="P67" s="6"/>
      <c r="Q67" s="6">
        <f t="shared" si="0"/>
        <v>12861</v>
      </c>
      <c r="R67" s="6"/>
      <c r="S67" s="6">
        <v>0</v>
      </c>
      <c r="T67" s="6"/>
      <c r="U67" s="6">
        <v>63201</v>
      </c>
      <c r="V67" s="6"/>
      <c r="W67" s="6">
        <v>0</v>
      </c>
      <c r="X67" s="6"/>
      <c r="Y67" s="6">
        <v>0</v>
      </c>
      <c r="Z67" s="6"/>
      <c r="AA67" s="6">
        <f t="shared" si="1"/>
        <v>63201</v>
      </c>
      <c r="AB67" s="6"/>
      <c r="AC67" s="6">
        <v>9666</v>
      </c>
      <c r="AD67" s="6"/>
      <c r="AE67" s="6">
        <v>1655</v>
      </c>
      <c r="AF67" s="6"/>
      <c r="AG67" s="6">
        <f t="shared" si="2"/>
        <v>11321</v>
      </c>
      <c r="AH67" s="6"/>
      <c r="AI67" s="6">
        <v>185645</v>
      </c>
      <c r="AJ67" s="6"/>
      <c r="AK67" s="6">
        <v>-45928</v>
      </c>
      <c r="AL67" s="6"/>
      <c r="AM67" s="20">
        <v>-11512</v>
      </c>
      <c r="AN67" s="20"/>
      <c r="AO67" s="20">
        <v>-11512</v>
      </c>
      <c r="AP67" s="20"/>
      <c r="AQ67" s="20">
        <v>-11515</v>
      </c>
      <c r="AR67" s="20"/>
      <c r="AS67" s="20">
        <v>-15800</v>
      </c>
      <c r="AT67" s="20"/>
      <c r="AU67" s="20">
        <v>0</v>
      </c>
      <c r="AV67" s="20"/>
      <c r="AW67" s="20">
        <v>0</v>
      </c>
      <c r="AX67" s="20"/>
    </row>
    <row r="68" spans="1:50" s="9" customFormat="1" ht="13.8" x14ac:dyDescent="0.25">
      <c r="A68" s="9">
        <v>80</v>
      </c>
      <c r="B68" s="39" t="s">
        <v>73</v>
      </c>
      <c r="C68" s="7">
        <v>80</v>
      </c>
      <c r="E68" s="6">
        <v>1514487</v>
      </c>
      <c r="G68" s="6">
        <v>787356</v>
      </c>
      <c r="H68" s="6"/>
      <c r="I68" s="6">
        <v>98868</v>
      </c>
      <c r="J68" s="6"/>
      <c r="K68" s="6">
        <v>0</v>
      </c>
      <c r="L68" s="6"/>
      <c r="M68" s="6">
        <v>0</v>
      </c>
      <c r="N68" s="6"/>
      <c r="O68" s="6">
        <v>47076</v>
      </c>
      <c r="P68" s="6"/>
      <c r="Q68" s="6">
        <f t="shared" si="0"/>
        <v>145944</v>
      </c>
      <c r="R68" s="6"/>
      <c r="S68" s="6">
        <v>0</v>
      </c>
      <c r="T68" s="6"/>
      <c r="U68" s="6">
        <v>836222</v>
      </c>
      <c r="V68" s="6"/>
      <c r="W68" s="6">
        <v>0</v>
      </c>
      <c r="X68" s="6"/>
      <c r="Y68" s="6">
        <v>0</v>
      </c>
      <c r="Z68" s="6"/>
      <c r="AA68" s="6">
        <f t="shared" si="1"/>
        <v>836222</v>
      </c>
      <c r="AB68" s="6"/>
      <c r="AC68" s="6">
        <v>127888</v>
      </c>
      <c r="AD68" s="6"/>
      <c r="AE68" s="6">
        <v>12635</v>
      </c>
      <c r="AF68" s="6"/>
      <c r="AG68" s="6">
        <f t="shared" si="2"/>
        <v>140523</v>
      </c>
      <c r="AH68" s="6"/>
      <c r="AI68" s="6">
        <v>2456319</v>
      </c>
      <c r="AJ68" s="6"/>
      <c r="AK68" s="6">
        <v>-607689</v>
      </c>
      <c r="AL68" s="6"/>
      <c r="AM68" s="20">
        <v>-160408</v>
      </c>
      <c r="AN68" s="20"/>
      <c r="AO68" s="20">
        <v>-160408</v>
      </c>
      <c r="AP68" s="20"/>
      <c r="AQ68" s="20">
        <v>-160408</v>
      </c>
      <c r="AR68" s="20"/>
      <c r="AS68" s="20">
        <v>-209056</v>
      </c>
      <c r="AT68" s="20"/>
      <c r="AU68" s="20">
        <v>0</v>
      </c>
      <c r="AV68" s="20"/>
      <c r="AW68" s="20">
        <v>0</v>
      </c>
      <c r="AX68" s="20"/>
    </row>
    <row r="69" spans="1:50" s="9" customFormat="1" ht="13.8" x14ac:dyDescent="0.25">
      <c r="A69" s="9">
        <v>81</v>
      </c>
      <c r="B69" s="39" t="s">
        <v>74</v>
      </c>
      <c r="C69" s="7">
        <v>81</v>
      </c>
      <c r="E69" s="6">
        <v>1305706</v>
      </c>
      <c r="G69" s="6">
        <v>600780</v>
      </c>
      <c r="H69" s="6"/>
      <c r="I69" s="6">
        <v>75440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f t="shared" si="0"/>
        <v>75440</v>
      </c>
      <c r="R69" s="6"/>
      <c r="S69" s="6">
        <v>0</v>
      </c>
      <c r="T69" s="6"/>
      <c r="U69" s="6">
        <v>638066</v>
      </c>
      <c r="V69" s="6"/>
      <c r="W69" s="6">
        <v>0</v>
      </c>
      <c r="X69" s="6"/>
      <c r="Y69" s="6">
        <v>76654</v>
      </c>
      <c r="Z69" s="6"/>
      <c r="AA69" s="6">
        <f t="shared" si="1"/>
        <v>714720</v>
      </c>
      <c r="AB69" s="6"/>
      <c r="AC69" s="6">
        <v>97583</v>
      </c>
      <c r="AD69" s="6"/>
      <c r="AE69" s="6">
        <v>-27885</v>
      </c>
      <c r="AF69" s="6"/>
      <c r="AG69" s="6">
        <f t="shared" si="2"/>
        <v>69698</v>
      </c>
      <c r="AH69" s="6"/>
      <c r="AI69" s="6">
        <v>1874256</v>
      </c>
      <c r="AJ69" s="6"/>
      <c r="AK69" s="6">
        <v>-463688</v>
      </c>
      <c r="AL69" s="6"/>
      <c r="AM69" s="20">
        <v>-159922</v>
      </c>
      <c r="AN69" s="20"/>
      <c r="AO69" s="20">
        <v>-159922</v>
      </c>
      <c r="AP69" s="20"/>
      <c r="AQ69" s="20">
        <v>-159921</v>
      </c>
      <c r="AR69" s="20"/>
      <c r="AS69" s="20">
        <v>-159517</v>
      </c>
      <c r="AT69" s="20"/>
      <c r="AU69" s="20">
        <v>0</v>
      </c>
      <c r="AV69" s="20"/>
      <c r="AW69" s="20">
        <v>0</v>
      </c>
      <c r="AX69" s="20"/>
    </row>
    <row r="70" spans="1:50" s="9" customFormat="1" ht="13.8" x14ac:dyDescent="0.25">
      <c r="A70" s="9">
        <v>82</v>
      </c>
      <c r="B70" s="39" t="s">
        <v>75</v>
      </c>
      <c r="C70" s="7">
        <v>82</v>
      </c>
      <c r="E70" s="6">
        <v>1147165</v>
      </c>
      <c r="G70" s="6">
        <v>562140</v>
      </c>
      <c r="H70" s="6"/>
      <c r="I70" s="6">
        <v>70588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f t="shared" si="0"/>
        <v>70588</v>
      </c>
      <c r="R70" s="6"/>
      <c r="S70" s="6">
        <v>0</v>
      </c>
      <c r="T70" s="6"/>
      <c r="U70" s="6">
        <v>597029</v>
      </c>
      <c r="V70" s="6"/>
      <c r="W70" s="6">
        <v>0</v>
      </c>
      <c r="X70" s="6"/>
      <c r="Y70" s="6">
        <v>15802</v>
      </c>
      <c r="Z70" s="6"/>
      <c r="AA70" s="6">
        <f t="shared" si="1"/>
        <v>612831</v>
      </c>
      <c r="AB70" s="6"/>
      <c r="AC70" s="6">
        <v>91307</v>
      </c>
      <c r="AD70" s="6"/>
      <c r="AE70" s="6">
        <v>-7451</v>
      </c>
      <c r="AF70" s="6"/>
      <c r="AG70" s="6">
        <f t="shared" si="2"/>
        <v>83856</v>
      </c>
      <c r="AH70" s="6"/>
      <c r="AI70" s="6">
        <v>1753712</v>
      </c>
      <c r="AJ70" s="6"/>
      <c r="AK70" s="6">
        <v>-433866</v>
      </c>
      <c r="AL70" s="6"/>
      <c r="AM70" s="20">
        <v>-130996</v>
      </c>
      <c r="AN70" s="20"/>
      <c r="AO70" s="20">
        <v>-130996</v>
      </c>
      <c r="AP70" s="20"/>
      <c r="AQ70" s="20">
        <v>-130993</v>
      </c>
      <c r="AR70" s="20"/>
      <c r="AS70" s="20">
        <v>-149257</v>
      </c>
      <c r="AT70" s="20"/>
      <c r="AU70" s="20">
        <v>0</v>
      </c>
      <c r="AV70" s="20"/>
      <c r="AW70" s="20">
        <v>0</v>
      </c>
      <c r="AX70" s="20"/>
    </row>
    <row r="71" spans="1:50" s="9" customFormat="1" ht="13.8" x14ac:dyDescent="0.25">
      <c r="A71" s="9">
        <v>83</v>
      </c>
      <c r="B71" s="39" t="s">
        <v>76</v>
      </c>
      <c r="C71" s="7">
        <v>83</v>
      </c>
      <c r="E71" s="6">
        <v>8993621</v>
      </c>
      <c r="G71" s="6">
        <v>4258929</v>
      </c>
      <c r="H71" s="6"/>
      <c r="I71" s="6">
        <v>534794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f t="shared" ref="Q71:Q134" si="3">SUM(I71:P71)</f>
        <v>534794</v>
      </c>
      <c r="R71" s="6"/>
      <c r="S71" s="6">
        <v>0</v>
      </c>
      <c r="T71" s="6"/>
      <c r="U71" s="6">
        <v>4523253</v>
      </c>
      <c r="V71" s="6"/>
      <c r="W71" s="6">
        <v>0</v>
      </c>
      <c r="X71" s="6"/>
      <c r="Y71" s="6">
        <v>346507</v>
      </c>
      <c r="Z71" s="6"/>
      <c r="AA71" s="6">
        <f t="shared" ref="AA71:AA134" si="4">SUM(S71:Y71)</f>
        <v>4869760</v>
      </c>
      <c r="AB71" s="6"/>
      <c r="AC71" s="6">
        <v>691768</v>
      </c>
      <c r="AD71" s="6"/>
      <c r="AE71" s="6">
        <v>-132041</v>
      </c>
      <c r="AF71" s="6"/>
      <c r="AG71" s="6">
        <f t="shared" ref="AG71:AG134" si="5">AC71+AE71</f>
        <v>559727</v>
      </c>
      <c r="AH71" s="6"/>
      <c r="AI71" s="6">
        <v>13286603</v>
      </c>
      <c r="AJ71" s="6"/>
      <c r="AK71" s="6">
        <v>-3287085</v>
      </c>
      <c r="AL71" s="6"/>
      <c r="AM71" s="20">
        <v>-1068051</v>
      </c>
      <c r="AN71" s="20"/>
      <c r="AO71" s="20">
        <v>-1068051</v>
      </c>
      <c r="AP71" s="20"/>
      <c r="AQ71" s="20">
        <v>-1068050</v>
      </c>
      <c r="AR71" s="20"/>
      <c r="AS71" s="20">
        <v>-1130813</v>
      </c>
      <c r="AT71" s="20"/>
      <c r="AU71" s="20">
        <v>0</v>
      </c>
      <c r="AV71" s="20"/>
      <c r="AW71" s="20">
        <v>0</v>
      </c>
      <c r="AX71" s="20"/>
    </row>
    <row r="72" spans="1:50" s="9" customFormat="1" ht="13.8" x14ac:dyDescent="0.25">
      <c r="A72" s="9">
        <v>84</v>
      </c>
      <c r="B72" s="39" t="s">
        <v>77</v>
      </c>
      <c r="C72" s="7">
        <v>84</v>
      </c>
      <c r="E72" s="6">
        <v>1223496</v>
      </c>
      <c r="G72" s="6">
        <v>615939</v>
      </c>
      <c r="H72" s="6"/>
      <c r="I72" s="6">
        <v>77343</v>
      </c>
      <c r="J72" s="6"/>
      <c r="K72" s="6">
        <v>0</v>
      </c>
      <c r="L72" s="6"/>
      <c r="M72" s="6">
        <v>0</v>
      </c>
      <c r="N72" s="6"/>
      <c r="O72" s="6">
        <v>7777</v>
      </c>
      <c r="P72" s="6"/>
      <c r="Q72" s="6">
        <f t="shared" si="3"/>
        <v>85120</v>
      </c>
      <c r="R72" s="6"/>
      <c r="S72" s="6">
        <v>0</v>
      </c>
      <c r="T72" s="6"/>
      <c r="U72" s="6">
        <v>654166</v>
      </c>
      <c r="V72" s="6"/>
      <c r="W72" s="6">
        <v>0</v>
      </c>
      <c r="X72" s="6"/>
      <c r="Y72" s="6">
        <v>0</v>
      </c>
      <c r="Z72" s="6"/>
      <c r="AA72" s="6">
        <f t="shared" si="4"/>
        <v>654166</v>
      </c>
      <c r="AB72" s="6"/>
      <c r="AC72" s="6">
        <v>100045</v>
      </c>
      <c r="AD72" s="6"/>
      <c r="AE72" s="6">
        <v>201</v>
      </c>
      <c r="AF72" s="6"/>
      <c r="AG72" s="6">
        <f t="shared" si="5"/>
        <v>100246</v>
      </c>
      <c r="AH72" s="6"/>
      <c r="AI72" s="6">
        <v>1921547</v>
      </c>
      <c r="AJ72" s="6"/>
      <c r="AK72" s="6">
        <v>-475388</v>
      </c>
      <c r="AL72" s="6"/>
      <c r="AM72" s="20">
        <v>-135167</v>
      </c>
      <c r="AN72" s="20"/>
      <c r="AO72" s="20">
        <v>-135167</v>
      </c>
      <c r="AP72" s="20"/>
      <c r="AQ72" s="20">
        <v>-135169</v>
      </c>
      <c r="AR72" s="20"/>
      <c r="AS72" s="20">
        <v>-163541</v>
      </c>
      <c r="AT72" s="20"/>
      <c r="AU72" s="20">
        <v>0</v>
      </c>
      <c r="AV72" s="20"/>
      <c r="AW72" s="20">
        <v>0</v>
      </c>
      <c r="AX72" s="20"/>
    </row>
    <row r="73" spans="1:50" s="9" customFormat="1" ht="13.8" x14ac:dyDescent="0.25">
      <c r="A73" s="9" t="s">
        <v>291</v>
      </c>
      <c r="B73" s="39" t="s">
        <v>303</v>
      </c>
      <c r="C73" s="7">
        <v>85</v>
      </c>
      <c r="E73" s="6">
        <v>0</v>
      </c>
      <c r="G73" s="6">
        <v>0</v>
      </c>
      <c r="H73" s="20"/>
      <c r="I73" s="6">
        <v>0</v>
      </c>
      <c r="J73" s="20"/>
      <c r="K73" s="6">
        <v>0</v>
      </c>
      <c r="L73" s="20"/>
      <c r="M73" s="6">
        <v>0</v>
      </c>
      <c r="N73" s="20"/>
      <c r="O73" s="20">
        <v>0</v>
      </c>
      <c r="P73" s="20"/>
      <c r="Q73" s="6">
        <f t="shared" si="3"/>
        <v>0</v>
      </c>
      <c r="R73" s="20"/>
      <c r="S73" s="6">
        <v>0</v>
      </c>
      <c r="T73" s="20"/>
      <c r="U73" s="6">
        <v>0</v>
      </c>
      <c r="V73" s="20"/>
      <c r="W73" s="20">
        <v>0</v>
      </c>
      <c r="X73" s="20"/>
      <c r="Y73" s="20">
        <v>0</v>
      </c>
      <c r="Z73" s="20"/>
      <c r="AA73" s="6">
        <f t="shared" si="4"/>
        <v>0</v>
      </c>
      <c r="AB73" s="20"/>
      <c r="AC73" s="6">
        <v>0</v>
      </c>
      <c r="AD73" s="20"/>
      <c r="AE73" s="20">
        <v>120</v>
      </c>
      <c r="AF73" s="20"/>
      <c r="AG73" s="6">
        <f t="shared" si="5"/>
        <v>120</v>
      </c>
      <c r="AH73" s="20"/>
      <c r="AI73" s="6">
        <v>0</v>
      </c>
      <c r="AJ73" s="20"/>
      <c r="AK73" s="6">
        <v>0</v>
      </c>
      <c r="AL73" s="20"/>
      <c r="AM73" s="20">
        <v>0</v>
      </c>
      <c r="AN73" s="20"/>
      <c r="AO73" s="20">
        <v>0</v>
      </c>
      <c r="AP73" s="20"/>
      <c r="AQ73" s="20">
        <v>0</v>
      </c>
      <c r="AR73" s="20"/>
      <c r="AS73" s="20">
        <v>0</v>
      </c>
      <c r="AT73" s="20"/>
      <c r="AU73" s="20">
        <v>0</v>
      </c>
      <c r="AV73" s="20"/>
      <c r="AW73" s="20">
        <v>0</v>
      </c>
      <c r="AX73" s="20"/>
    </row>
    <row r="74" spans="1:50" s="9" customFormat="1" ht="13.8" x14ac:dyDescent="0.25">
      <c r="A74" s="9">
        <v>86</v>
      </c>
      <c r="B74" s="39" t="s">
        <v>78</v>
      </c>
      <c r="C74" s="7">
        <v>86</v>
      </c>
      <c r="E74" s="6">
        <v>399926</v>
      </c>
      <c r="G74" s="6">
        <v>191167</v>
      </c>
      <c r="H74" s="6"/>
      <c r="I74" s="6">
        <v>24005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f t="shared" si="3"/>
        <v>24005</v>
      </c>
      <c r="R74" s="6"/>
      <c r="S74" s="6">
        <v>0</v>
      </c>
      <c r="T74" s="6"/>
      <c r="U74" s="6">
        <v>203031</v>
      </c>
      <c r="V74" s="6"/>
      <c r="W74" s="6">
        <v>0</v>
      </c>
      <c r="X74" s="6"/>
      <c r="Y74" s="6">
        <v>12732</v>
      </c>
      <c r="Z74" s="6"/>
      <c r="AA74" s="6">
        <f t="shared" si="4"/>
        <v>215763</v>
      </c>
      <c r="AB74" s="6"/>
      <c r="AC74" s="6">
        <v>31051</v>
      </c>
      <c r="AD74" s="6"/>
      <c r="AE74" s="6">
        <v>-4986</v>
      </c>
      <c r="AF74" s="6"/>
      <c r="AG74" s="6">
        <f t="shared" si="5"/>
        <v>26065</v>
      </c>
      <c r="AH74" s="6"/>
      <c r="AI74" s="6">
        <v>596383</v>
      </c>
      <c r="AJ74" s="6"/>
      <c r="AK74" s="6">
        <v>-147544</v>
      </c>
      <c r="AL74" s="6"/>
      <c r="AM74" s="20">
        <v>-47000</v>
      </c>
      <c r="AN74" s="20"/>
      <c r="AO74" s="20">
        <v>-47000</v>
      </c>
      <c r="AP74" s="20"/>
      <c r="AQ74" s="20">
        <v>-47001</v>
      </c>
      <c r="AR74" s="20"/>
      <c r="AS74" s="20">
        <v>-50758</v>
      </c>
      <c r="AT74" s="20"/>
      <c r="AU74" s="20">
        <v>0</v>
      </c>
      <c r="AV74" s="20"/>
      <c r="AW74" s="20">
        <v>0</v>
      </c>
      <c r="AX74" s="20"/>
    </row>
    <row r="75" spans="1:50" s="9" customFormat="1" ht="13.8" x14ac:dyDescent="0.25">
      <c r="A75" s="9">
        <v>87</v>
      </c>
      <c r="B75" s="39" t="s">
        <v>79</v>
      </c>
      <c r="C75" s="7">
        <v>87</v>
      </c>
      <c r="E75" s="6">
        <v>2441749</v>
      </c>
      <c r="G75" s="6">
        <v>1274581</v>
      </c>
      <c r="H75" s="6"/>
      <c r="I75" s="6">
        <v>160049</v>
      </c>
      <c r="J75" s="6"/>
      <c r="K75" s="6">
        <v>0</v>
      </c>
      <c r="L75" s="6"/>
      <c r="M75" s="6">
        <v>0</v>
      </c>
      <c r="N75" s="6"/>
      <c r="O75" s="6">
        <v>83646</v>
      </c>
      <c r="P75" s="6"/>
      <c r="Q75" s="6">
        <f t="shared" si="3"/>
        <v>243695</v>
      </c>
      <c r="R75" s="6"/>
      <c r="S75" s="6">
        <v>0</v>
      </c>
      <c r="T75" s="6"/>
      <c r="U75" s="6">
        <v>1353686</v>
      </c>
      <c r="V75" s="6"/>
      <c r="W75" s="6">
        <v>0</v>
      </c>
      <c r="X75" s="6"/>
      <c r="Y75" s="6">
        <v>0</v>
      </c>
      <c r="Z75" s="6"/>
      <c r="AA75" s="6">
        <f t="shared" si="4"/>
        <v>1353686</v>
      </c>
      <c r="AB75" s="6"/>
      <c r="AC75" s="6">
        <v>207027</v>
      </c>
      <c r="AD75" s="6"/>
      <c r="AE75" s="6">
        <v>22933</v>
      </c>
      <c r="AF75" s="6"/>
      <c r="AG75" s="6">
        <f t="shared" si="5"/>
        <v>229960</v>
      </c>
      <c r="AH75" s="6"/>
      <c r="AI75" s="6">
        <v>3976316</v>
      </c>
      <c r="AJ75" s="6"/>
      <c r="AK75" s="6">
        <v>-983734</v>
      </c>
      <c r="AL75" s="6"/>
      <c r="AM75" s="20">
        <v>-257189</v>
      </c>
      <c r="AN75" s="20"/>
      <c r="AO75" s="20">
        <v>-257189</v>
      </c>
      <c r="AP75" s="20"/>
      <c r="AQ75" s="20">
        <v>-257190</v>
      </c>
      <c r="AR75" s="20"/>
      <c r="AS75" s="20">
        <v>-338421</v>
      </c>
      <c r="AT75" s="20"/>
      <c r="AU75" s="20">
        <v>0</v>
      </c>
      <c r="AV75" s="20"/>
      <c r="AW75" s="20">
        <v>0</v>
      </c>
      <c r="AX75" s="20"/>
    </row>
    <row r="76" spans="1:50" s="9" customFormat="1" ht="13.8" x14ac:dyDescent="0.25">
      <c r="A76" s="9">
        <v>88</v>
      </c>
      <c r="B76" s="39" t="s">
        <v>80</v>
      </c>
      <c r="C76" s="7">
        <v>88</v>
      </c>
      <c r="E76" s="6">
        <v>22928</v>
      </c>
      <c r="G76" s="6">
        <v>9322</v>
      </c>
      <c r="H76" s="6"/>
      <c r="I76" s="6">
        <v>1171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f t="shared" si="3"/>
        <v>1171</v>
      </c>
      <c r="R76" s="6"/>
      <c r="S76" s="6">
        <v>0</v>
      </c>
      <c r="T76" s="6"/>
      <c r="U76" s="6">
        <v>9901</v>
      </c>
      <c r="V76" s="6"/>
      <c r="W76" s="6">
        <v>0</v>
      </c>
      <c r="X76" s="6"/>
      <c r="Y76" s="6">
        <v>3190</v>
      </c>
      <c r="Z76" s="6"/>
      <c r="AA76" s="6">
        <f t="shared" si="4"/>
        <v>13091</v>
      </c>
      <c r="AB76" s="6"/>
      <c r="AC76" s="6">
        <v>1514</v>
      </c>
      <c r="AD76" s="6"/>
      <c r="AE76" s="6">
        <v>-1100</v>
      </c>
      <c r="AF76" s="6"/>
      <c r="AG76" s="6">
        <f t="shared" si="5"/>
        <v>414</v>
      </c>
      <c r="AH76" s="6"/>
      <c r="AI76" s="6">
        <v>29082</v>
      </c>
      <c r="AJ76" s="6"/>
      <c r="AK76" s="6">
        <v>-7195</v>
      </c>
      <c r="AL76" s="6"/>
      <c r="AM76" s="20">
        <v>-3149</v>
      </c>
      <c r="AN76" s="20"/>
      <c r="AO76" s="20">
        <v>-3149</v>
      </c>
      <c r="AP76" s="20"/>
      <c r="AQ76" s="20">
        <v>-3146</v>
      </c>
      <c r="AR76" s="20"/>
      <c r="AS76" s="20">
        <v>-2475</v>
      </c>
      <c r="AT76" s="20"/>
      <c r="AU76" s="20">
        <v>0</v>
      </c>
      <c r="AV76" s="20"/>
      <c r="AW76" s="20">
        <v>0</v>
      </c>
      <c r="AX76" s="20"/>
    </row>
    <row r="77" spans="1:50" s="9" customFormat="1" ht="13.8" x14ac:dyDescent="0.25">
      <c r="A77" s="9">
        <v>89</v>
      </c>
      <c r="B77" s="39" t="s">
        <v>81</v>
      </c>
      <c r="C77" s="7">
        <v>89</v>
      </c>
      <c r="E77" s="6">
        <v>168790</v>
      </c>
      <c r="G77" s="6">
        <v>85644</v>
      </c>
      <c r="H77" s="6"/>
      <c r="I77" s="6">
        <v>10754</v>
      </c>
      <c r="J77" s="6"/>
      <c r="K77" s="6">
        <v>0</v>
      </c>
      <c r="L77" s="6"/>
      <c r="M77" s="6">
        <v>0</v>
      </c>
      <c r="N77" s="6"/>
      <c r="O77" s="6">
        <v>2080</v>
      </c>
      <c r="P77" s="6"/>
      <c r="Q77" s="6">
        <f t="shared" si="3"/>
        <v>12834</v>
      </c>
      <c r="R77" s="6"/>
      <c r="S77" s="6">
        <v>0</v>
      </c>
      <c r="T77" s="6"/>
      <c r="U77" s="6">
        <v>90959</v>
      </c>
      <c r="V77" s="6"/>
      <c r="W77" s="6">
        <v>0</v>
      </c>
      <c r="X77" s="6"/>
      <c r="Y77" s="6">
        <v>0</v>
      </c>
      <c r="Z77" s="6"/>
      <c r="AA77" s="6">
        <f t="shared" si="4"/>
        <v>90959</v>
      </c>
      <c r="AB77" s="6"/>
      <c r="AC77" s="6">
        <v>13911</v>
      </c>
      <c r="AD77" s="6"/>
      <c r="AE77" s="6">
        <v>361</v>
      </c>
      <c r="AF77" s="6"/>
      <c r="AG77" s="6">
        <f t="shared" si="5"/>
        <v>14272</v>
      </c>
      <c r="AH77" s="6"/>
      <c r="AI77" s="6">
        <v>267184</v>
      </c>
      <c r="AJ77" s="6"/>
      <c r="AK77" s="6">
        <v>-66101</v>
      </c>
      <c r="AL77" s="6"/>
      <c r="AM77" s="20">
        <v>-18461</v>
      </c>
      <c r="AN77" s="20"/>
      <c r="AO77" s="20">
        <v>-18461</v>
      </c>
      <c r="AP77" s="20"/>
      <c r="AQ77" s="20">
        <v>-18464</v>
      </c>
      <c r="AR77" s="20"/>
      <c r="AS77" s="20">
        <v>-22740</v>
      </c>
      <c r="AT77" s="20"/>
      <c r="AU77" s="20">
        <v>0</v>
      </c>
      <c r="AV77" s="20"/>
      <c r="AW77" s="20">
        <v>0</v>
      </c>
      <c r="AX77" s="20"/>
    </row>
    <row r="78" spans="1:50" s="9" customFormat="1" ht="13.8" x14ac:dyDescent="0.25">
      <c r="A78" s="9">
        <v>90</v>
      </c>
      <c r="B78" s="39" t="s">
        <v>82</v>
      </c>
      <c r="C78" s="7">
        <v>90</v>
      </c>
      <c r="E78" s="6">
        <v>690134</v>
      </c>
      <c r="G78" s="6">
        <v>356338</v>
      </c>
      <c r="H78" s="6"/>
      <c r="I78" s="6">
        <v>44745</v>
      </c>
      <c r="J78" s="6"/>
      <c r="K78" s="6">
        <v>0</v>
      </c>
      <c r="L78" s="6"/>
      <c r="M78" s="6">
        <v>0</v>
      </c>
      <c r="N78" s="6"/>
      <c r="O78" s="6">
        <v>17770</v>
      </c>
      <c r="P78" s="6"/>
      <c r="Q78" s="6">
        <f t="shared" si="3"/>
        <v>62515</v>
      </c>
      <c r="R78" s="6"/>
      <c r="S78" s="6">
        <v>0</v>
      </c>
      <c r="T78" s="6"/>
      <c r="U78" s="6">
        <v>378454</v>
      </c>
      <c r="V78" s="6"/>
      <c r="W78" s="6">
        <v>0</v>
      </c>
      <c r="X78" s="6"/>
      <c r="Y78" s="6">
        <v>0</v>
      </c>
      <c r="Z78" s="6"/>
      <c r="AA78" s="6">
        <f t="shared" si="4"/>
        <v>378454</v>
      </c>
      <c r="AB78" s="6"/>
      <c r="AC78" s="6">
        <v>57879</v>
      </c>
      <c r="AD78" s="6"/>
      <c r="AE78" s="6">
        <v>4539</v>
      </c>
      <c r="AF78" s="6"/>
      <c r="AG78" s="6">
        <f t="shared" si="5"/>
        <v>62418</v>
      </c>
      <c r="AH78" s="6"/>
      <c r="AI78" s="6">
        <v>1111670</v>
      </c>
      <c r="AJ78" s="6"/>
      <c r="AK78" s="6">
        <v>-275025</v>
      </c>
      <c r="AL78" s="6"/>
      <c r="AM78" s="20">
        <v>-73775</v>
      </c>
      <c r="AN78" s="20"/>
      <c r="AO78" s="20">
        <v>-73775</v>
      </c>
      <c r="AP78" s="20"/>
      <c r="AQ78" s="20">
        <v>-73774</v>
      </c>
      <c r="AR78" s="20"/>
      <c r="AS78" s="20">
        <v>-94613</v>
      </c>
      <c r="AT78" s="20"/>
      <c r="AU78" s="20">
        <v>0</v>
      </c>
      <c r="AV78" s="20"/>
      <c r="AW78" s="20">
        <v>0</v>
      </c>
      <c r="AX78" s="20"/>
    </row>
    <row r="79" spans="1:50" s="9" customFormat="1" ht="13.8" x14ac:dyDescent="0.25">
      <c r="A79" s="9" t="s">
        <v>292</v>
      </c>
      <c r="B79" s="39" t="s">
        <v>304</v>
      </c>
      <c r="C79" s="7">
        <v>91</v>
      </c>
      <c r="E79" s="6">
        <v>0</v>
      </c>
      <c r="G79" s="6">
        <v>0</v>
      </c>
      <c r="H79" s="20"/>
      <c r="I79" s="6">
        <v>0</v>
      </c>
      <c r="J79" s="20"/>
      <c r="K79" s="6">
        <v>0</v>
      </c>
      <c r="L79" s="20"/>
      <c r="M79" s="6">
        <v>0</v>
      </c>
      <c r="N79" s="20"/>
      <c r="O79" s="20">
        <v>0</v>
      </c>
      <c r="P79" s="20"/>
      <c r="Q79" s="6">
        <f t="shared" si="3"/>
        <v>0</v>
      </c>
      <c r="R79" s="20"/>
      <c r="S79" s="6">
        <v>0</v>
      </c>
      <c r="T79" s="20"/>
      <c r="U79" s="6">
        <v>0</v>
      </c>
      <c r="V79" s="20"/>
      <c r="W79" s="20">
        <v>0</v>
      </c>
      <c r="X79" s="20"/>
      <c r="Y79" s="20">
        <v>0</v>
      </c>
      <c r="Z79" s="20"/>
      <c r="AA79" s="6">
        <f t="shared" si="4"/>
        <v>0</v>
      </c>
      <c r="AB79" s="20"/>
      <c r="AC79" s="6">
        <v>0</v>
      </c>
      <c r="AD79" s="20"/>
      <c r="AE79" s="20">
        <v>36</v>
      </c>
      <c r="AF79" s="20"/>
      <c r="AG79" s="6">
        <f t="shared" si="5"/>
        <v>36</v>
      </c>
      <c r="AH79" s="20"/>
      <c r="AI79" s="6">
        <v>0</v>
      </c>
      <c r="AJ79" s="20"/>
      <c r="AK79" s="6">
        <v>0</v>
      </c>
      <c r="AL79" s="20"/>
      <c r="AM79" s="20">
        <v>0</v>
      </c>
      <c r="AN79" s="20"/>
      <c r="AO79" s="20">
        <v>0</v>
      </c>
      <c r="AP79" s="20"/>
      <c r="AQ79" s="20">
        <v>0</v>
      </c>
      <c r="AR79" s="20"/>
      <c r="AS79" s="20">
        <v>0</v>
      </c>
      <c r="AT79" s="20"/>
      <c r="AU79" s="20">
        <v>0</v>
      </c>
      <c r="AV79" s="20"/>
      <c r="AW79" s="20">
        <v>0</v>
      </c>
      <c r="AX79" s="20"/>
    </row>
    <row r="80" spans="1:50" s="9" customFormat="1" ht="13.8" x14ac:dyDescent="0.25">
      <c r="A80" s="9">
        <v>93</v>
      </c>
      <c r="B80" s="39" t="s">
        <v>84</v>
      </c>
      <c r="C80" s="7">
        <v>93</v>
      </c>
      <c r="E80" s="6">
        <v>558458</v>
      </c>
      <c r="G80" s="6">
        <v>305668</v>
      </c>
      <c r="H80" s="6"/>
      <c r="I80" s="6">
        <v>38383</v>
      </c>
      <c r="J80" s="6"/>
      <c r="K80" s="6">
        <v>0</v>
      </c>
      <c r="L80" s="6"/>
      <c r="M80" s="6">
        <v>0</v>
      </c>
      <c r="N80" s="6"/>
      <c r="O80" s="6">
        <v>40399</v>
      </c>
      <c r="P80" s="6"/>
      <c r="Q80" s="6">
        <f t="shared" si="3"/>
        <v>78782</v>
      </c>
      <c r="R80" s="6"/>
      <c r="S80" s="6">
        <v>0</v>
      </c>
      <c r="T80" s="6"/>
      <c r="U80" s="6">
        <v>324639</v>
      </c>
      <c r="V80" s="6"/>
      <c r="W80" s="6">
        <v>0</v>
      </c>
      <c r="X80" s="6"/>
      <c r="Y80" s="6">
        <v>0</v>
      </c>
      <c r="Z80" s="6"/>
      <c r="AA80" s="6">
        <f t="shared" si="4"/>
        <v>324639</v>
      </c>
      <c r="AB80" s="6"/>
      <c r="AC80" s="6">
        <v>49649</v>
      </c>
      <c r="AD80" s="6"/>
      <c r="AE80" s="6">
        <v>12279</v>
      </c>
      <c r="AF80" s="6"/>
      <c r="AG80" s="6">
        <f t="shared" si="5"/>
        <v>61928</v>
      </c>
      <c r="AH80" s="6"/>
      <c r="AI80" s="6">
        <v>953594</v>
      </c>
      <c r="AJ80" s="6"/>
      <c r="AK80" s="6">
        <v>-235918</v>
      </c>
      <c r="AL80" s="6"/>
      <c r="AM80" s="20">
        <v>-54900</v>
      </c>
      <c r="AN80" s="20"/>
      <c r="AO80" s="20">
        <v>-54900</v>
      </c>
      <c r="AP80" s="20"/>
      <c r="AQ80" s="20">
        <v>-54898</v>
      </c>
      <c r="AR80" s="20"/>
      <c r="AS80" s="20">
        <v>-81160</v>
      </c>
      <c r="AT80" s="20"/>
      <c r="AU80" s="20">
        <v>0</v>
      </c>
      <c r="AV80" s="20"/>
      <c r="AW80" s="20">
        <v>0</v>
      </c>
      <c r="AX80" s="20"/>
    </row>
    <row r="81" spans="1:50" s="9" customFormat="1" ht="13.8" x14ac:dyDescent="0.25">
      <c r="A81" s="9">
        <v>95</v>
      </c>
      <c r="B81" s="39" t="s">
        <v>85</v>
      </c>
      <c r="C81" s="7">
        <v>95</v>
      </c>
      <c r="E81" s="6">
        <v>493665</v>
      </c>
      <c r="G81" s="6">
        <v>278466</v>
      </c>
      <c r="H81" s="6"/>
      <c r="I81" s="6">
        <v>34967</v>
      </c>
      <c r="J81" s="6"/>
      <c r="K81" s="6">
        <v>0</v>
      </c>
      <c r="L81" s="6"/>
      <c r="M81" s="6">
        <v>0</v>
      </c>
      <c r="N81" s="6"/>
      <c r="O81" s="6">
        <v>48125</v>
      </c>
      <c r="P81" s="6"/>
      <c r="Q81" s="6">
        <f t="shared" si="3"/>
        <v>83092</v>
      </c>
      <c r="R81" s="6"/>
      <c r="S81" s="6">
        <v>0</v>
      </c>
      <c r="T81" s="6"/>
      <c r="U81" s="6">
        <v>295749</v>
      </c>
      <c r="V81" s="6"/>
      <c r="W81" s="6">
        <v>0</v>
      </c>
      <c r="X81" s="6"/>
      <c r="Y81" s="6">
        <v>0</v>
      </c>
      <c r="Z81" s="6"/>
      <c r="AA81" s="6">
        <f t="shared" si="4"/>
        <v>295749</v>
      </c>
      <c r="AB81" s="6"/>
      <c r="AC81" s="6">
        <v>45231</v>
      </c>
      <c r="AD81" s="6"/>
      <c r="AE81" s="6">
        <v>14959</v>
      </c>
      <c r="AF81" s="6"/>
      <c r="AG81" s="6">
        <f t="shared" si="5"/>
        <v>60190</v>
      </c>
      <c r="AH81" s="6"/>
      <c r="AI81" s="6">
        <v>868733</v>
      </c>
      <c r="AJ81" s="6"/>
      <c r="AK81" s="6">
        <v>-214923</v>
      </c>
      <c r="AL81" s="6"/>
      <c r="AM81" s="20">
        <v>-46239</v>
      </c>
      <c r="AN81" s="20"/>
      <c r="AO81" s="20">
        <v>-46239</v>
      </c>
      <c r="AP81" s="20"/>
      <c r="AQ81" s="20">
        <v>-46241</v>
      </c>
      <c r="AR81" s="20"/>
      <c r="AS81" s="20">
        <v>-73937</v>
      </c>
      <c r="AT81" s="20"/>
      <c r="AU81" s="20">
        <v>0</v>
      </c>
      <c r="AV81" s="20"/>
      <c r="AW81" s="20">
        <v>0</v>
      </c>
      <c r="AX81" s="20"/>
    </row>
    <row r="82" spans="1:50" s="9" customFormat="1" ht="13.8" x14ac:dyDescent="0.25">
      <c r="A82" s="9">
        <v>96</v>
      </c>
      <c r="B82" s="39" t="s">
        <v>86</v>
      </c>
      <c r="C82" s="7">
        <v>96</v>
      </c>
      <c r="E82" s="6">
        <v>1514129</v>
      </c>
      <c r="G82" s="6">
        <v>767724</v>
      </c>
      <c r="H82" s="6"/>
      <c r="I82" s="6">
        <v>96403</v>
      </c>
      <c r="J82" s="6"/>
      <c r="K82" s="6">
        <v>0</v>
      </c>
      <c r="L82" s="6"/>
      <c r="M82" s="6">
        <v>0</v>
      </c>
      <c r="N82" s="6"/>
      <c r="O82" s="6">
        <v>17848</v>
      </c>
      <c r="P82" s="6"/>
      <c r="Q82" s="6">
        <f t="shared" si="3"/>
        <v>114251</v>
      </c>
      <c r="R82" s="6"/>
      <c r="S82" s="6">
        <v>0</v>
      </c>
      <c r="T82" s="6"/>
      <c r="U82" s="6">
        <v>815372</v>
      </c>
      <c r="V82" s="6"/>
      <c r="W82" s="6">
        <v>0</v>
      </c>
      <c r="X82" s="6"/>
      <c r="Y82" s="6">
        <v>0</v>
      </c>
      <c r="Z82" s="6"/>
      <c r="AA82" s="6">
        <f t="shared" si="4"/>
        <v>815372</v>
      </c>
      <c r="AB82" s="6"/>
      <c r="AC82" s="6">
        <v>124700</v>
      </c>
      <c r="AD82" s="6"/>
      <c r="AE82" s="6">
        <v>2969</v>
      </c>
      <c r="AF82" s="6"/>
      <c r="AG82" s="6">
        <f t="shared" si="5"/>
        <v>127669</v>
      </c>
      <c r="AH82" s="6"/>
      <c r="AI82" s="6">
        <v>2395072</v>
      </c>
      <c r="AJ82" s="6"/>
      <c r="AK82" s="6">
        <v>-592537</v>
      </c>
      <c r="AL82" s="6"/>
      <c r="AM82" s="20">
        <v>-165759</v>
      </c>
      <c r="AN82" s="20"/>
      <c r="AO82" s="20">
        <v>-165759</v>
      </c>
      <c r="AP82" s="20"/>
      <c r="AQ82" s="20">
        <v>-165760</v>
      </c>
      <c r="AR82" s="20"/>
      <c r="AS82" s="20">
        <v>-203843</v>
      </c>
      <c r="AT82" s="20"/>
      <c r="AU82" s="20">
        <v>0</v>
      </c>
      <c r="AV82" s="20"/>
      <c r="AW82" s="20">
        <v>0</v>
      </c>
      <c r="AX82" s="20"/>
    </row>
    <row r="83" spans="1:50" s="9" customFormat="1" ht="13.8" x14ac:dyDescent="0.25">
      <c r="A83" s="9">
        <v>97</v>
      </c>
      <c r="B83" s="39" t="s">
        <v>87</v>
      </c>
      <c r="C83" s="7">
        <v>97</v>
      </c>
      <c r="E83" s="6">
        <v>130757</v>
      </c>
      <c r="G83" s="6">
        <v>86212</v>
      </c>
      <c r="H83" s="6"/>
      <c r="I83" s="6">
        <v>10826</v>
      </c>
      <c r="J83" s="6"/>
      <c r="K83" s="6">
        <v>0</v>
      </c>
      <c r="L83" s="6"/>
      <c r="M83" s="6">
        <v>0</v>
      </c>
      <c r="N83" s="6"/>
      <c r="O83" s="6">
        <v>31459</v>
      </c>
      <c r="P83" s="6"/>
      <c r="Q83" s="6">
        <f t="shared" si="3"/>
        <v>42285</v>
      </c>
      <c r="R83" s="6"/>
      <c r="S83" s="6">
        <v>0</v>
      </c>
      <c r="T83" s="6"/>
      <c r="U83" s="6">
        <v>91563</v>
      </c>
      <c r="V83" s="6"/>
      <c r="W83" s="6">
        <v>0</v>
      </c>
      <c r="X83" s="6"/>
      <c r="Y83" s="6">
        <v>0</v>
      </c>
      <c r="Z83" s="6"/>
      <c r="AA83" s="6">
        <f t="shared" si="4"/>
        <v>91563</v>
      </c>
      <c r="AB83" s="6"/>
      <c r="AC83" s="6">
        <v>14003</v>
      </c>
      <c r="AD83" s="6"/>
      <c r="AE83" s="6">
        <v>10151</v>
      </c>
      <c r="AF83" s="6"/>
      <c r="AG83" s="6">
        <f t="shared" si="5"/>
        <v>24154</v>
      </c>
      <c r="AH83" s="6"/>
      <c r="AI83" s="6">
        <v>268956</v>
      </c>
      <c r="AJ83" s="6"/>
      <c r="AK83" s="6">
        <v>-66539</v>
      </c>
      <c r="AL83" s="6"/>
      <c r="AM83" s="20">
        <v>-8796</v>
      </c>
      <c r="AN83" s="20"/>
      <c r="AO83" s="20">
        <v>-8796</v>
      </c>
      <c r="AP83" s="20"/>
      <c r="AQ83" s="20">
        <v>-8796</v>
      </c>
      <c r="AR83" s="20"/>
      <c r="AS83" s="20">
        <v>-22891</v>
      </c>
      <c r="AT83" s="20"/>
      <c r="AU83" s="20">
        <v>0</v>
      </c>
      <c r="AV83" s="20"/>
      <c r="AW83" s="20">
        <v>0</v>
      </c>
      <c r="AX83" s="20"/>
    </row>
    <row r="84" spans="1:50" s="9" customFormat="1" ht="13.8" x14ac:dyDescent="0.25">
      <c r="A84" s="9">
        <v>98</v>
      </c>
      <c r="B84" s="39" t="s">
        <v>88</v>
      </c>
      <c r="C84" s="7">
        <v>98</v>
      </c>
      <c r="E84" s="6">
        <v>60829</v>
      </c>
      <c r="G84" s="6">
        <v>31747</v>
      </c>
      <c r="H84" s="6"/>
      <c r="I84" s="6">
        <v>3987</v>
      </c>
      <c r="J84" s="6"/>
      <c r="K84" s="6">
        <v>0</v>
      </c>
      <c r="L84" s="6"/>
      <c r="M84" s="6">
        <v>0</v>
      </c>
      <c r="N84" s="6"/>
      <c r="O84" s="6">
        <v>2076</v>
      </c>
      <c r="P84" s="6"/>
      <c r="Q84" s="6">
        <f t="shared" si="3"/>
        <v>6063</v>
      </c>
      <c r="R84" s="6"/>
      <c r="S84" s="6">
        <v>0</v>
      </c>
      <c r="T84" s="6"/>
      <c r="U84" s="6">
        <v>33718</v>
      </c>
      <c r="V84" s="6"/>
      <c r="W84" s="6">
        <v>0</v>
      </c>
      <c r="X84" s="6"/>
      <c r="Y84" s="6">
        <v>0</v>
      </c>
      <c r="Z84" s="6"/>
      <c r="AA84" s="6">
        <f t="shared" si="4"/>
        <v>33718</v>
      </c>
      <c r="AB84" s="6"/>
      <c r="AC84" s="6">
        <v>5157</v>
      </c>
      <c r="AD84" s="6"/>
      <c r="AE84" s="6">
        <v>569</v>
      </c>
      <c r="AF84" s="6"/>
      <c r="AG84" s="6">
        <f t="shared" si="5"/>
        <v>5726</v>
      </c>
      <c r="AH84" s="6"/>
      <c r="AI84" s="6">
        <v>99042</v>
      </c>
      <c r="AJ84" s="6"/>
      <c r="AK84" s="6">
        <v>-24503</v>
      </c>
      <c r="AL84" s="6"/>
      <c r="AM84" s="20">
        <v>-6408</v>
      </c>
      <c r="AN84" s="20"/>
      <c r="AO84" s="20">
        <v>-6408</v>
      </c>
      <c r="AP84" s="20"/>
      <c r="AQ84" s="20">
        <v>-6408</v>
      </c>
      <c r="AR84" s="20"/>
      <c r="AS84" s="20">
        <v>-8429</v>
      </c>
      <c r="AT84" s="20"/>
      <c r="AU84" s="20">
        <v>0</v>
      </c>
      <c r="AV84" s="20"/>
      <c r="AW84" s="20">
        <v>0</v>
      </c>
      <c r="AX84" s="20"/>
    </row>
    <row r="85" spans="1:50" s="9" customFormat="1" ht="13.8" x14ac:dyDescent="0.25">
      <c r="A85" s="9">
        <v>100</v>
      </c>
      <c r="B85" s="39" t="s">
        <v>89</v>
      </c>
      <c r="C85" s="7">
        <v>100</v>
      </c>
      <c r="E85" s="6">
        <v>805682</v>
      </c>
      <c r="G85" s="6">
        <v>383721</v>
      </c>
      <c r="H85" s="6"/>
      <c r="I85" s="6">
        <v>48184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f t="shared" si="3"/>
        <v>48184</v>
      </c>
      <c r="R85" s="6"/>
      <c r="S85" s="6">
        <v>0</v>
      </c>
      <c r="T85" s="6"/>
      <c r="U85" s="6">
        <v>407536</v>
      </c>
      <c r="V85" s="6"/>
      <c r="W85" s="6">
        <v>0</v>
      </c>
      <c r="X85" s="6"/>
      <c r="Y85" s="6">
        <v>27750</v>
      </c>
      <c r="Z85" s="6"/>
      <c r="AA85" s="6">
        <f t="shared" si="4"/>
        <v>435286</v>
      </c>
      <c r="AB85" s="6"/>
      <c r="AC85" s="6">
        <v>62327</v>
      </c>
      <c r="AD85" s="6"/>
      <c r="AE85" s="6">
        <v>-10740</v>
      </c>
      <c r="AF85" s="6"/>
      <c r="AG85" s="6">
        <f t="shared" si="5"/>
        <v>51587</v>
      </c>
      <c r="AH85" s="6"/>
      <c r="AI85" s="6">
        <v>1197097</v>
      </c>
      <c r="AJ85" s="6"/>
      <c r="AK85" s="6">
        <v>-296160</v>
      </c>
      <c r="AL85" s="6"/>
      <c r="AM85" s="20">
        <v>-95073</v>
      </c>
      <c r="AN85" s="20"/>
      <c r="AO85" s="20">
        <v>-95073</v>
      </c>
      <c r="AP85" s="20"/>
      <c r="AQ85" s="20">
        <v>-95072</v>
      </c>
      <c r="AR85" s="20"/>
      <c r="AS85" s="20">
        <v>-101884</v>
      </c>
      <c r="AT85" s="20"/>
      <c r="AU85" s="20">
        <v>0</v>
      </c>
      <c r="AV85" s="20"/>
      <c r="AW85" s="20">
        <v>0</v>
      </c>
      <c r="AX85" s="20"/>
    </row>
    <row r="86" spans="1:50" s="9" customFormat="1" ht="13.8" x14ac:dyDescent="0.25">
      <c r="A86" s="9">
        <v>101</v>
      </c>
      <c r="B86" s="39" t="s">
        <v>90</v>
      </c>
      <c r="C86" s="7">
        <v>101</v>
      </c>
      <c r="E86" s="6">
        <v>1408532</v>
      </c>
      <c r="G86" s="6">
        <v>743794</v>
      </c>
      <c r="H86" s="6"/>
      <c r="I86" s="6">
        <v>93398</v>
      </c>
      <c r="J86" s="6"/>
      <c r="K86" s="6">
        <v>0</v>
      </c>
      <c r="L86" s="6"/>
      <c r="M86" s="6">
        <v>0</v>
      </c>
      <c r="N86" s="6"/>
      <c r="O86" s="6">
        <v>61093</v>
      </c>
      <c r="P86" s="6"/>
      <c r="Q86" s="6">
        <f t="shared" si="3"/>
        <v>154491</v>
      </c>
      <c r="R86" s="6"/>
      <c r="S86" s="6">
        <v>0</v>
      </c>
      <c r="T86" s="6"/>
      <c r="U86" s="6">
        <v>789956</v>
      </c>
      <c r="V86" s="6"/>
      <c r="W86" s="6">
        <v>0</v>
      </c>
      <c r="X86" s="6"/>
      <c r="Y86" s="6">
        <v>0</v>
      </c>
      <c r="Z86" s="6"/>
      <c r="AA86" s="6">
        <f t="shared" si="4"/>
        <v>789956</v>
      </c>
      <c r="AB86" s="6"/>
      <c r="AC86" s="6">
        <v>120813</v>
      </c>
      <c r="AD86" s="6"/>
      <c r="AE86" s="6">
        <v>17477</v>
      </c>
      <c r="AF86" s="6"/>
      <c r="AG86" s="6">
        <f t="shared" si="5"/>
        <v>138290</v>
      </c>
      <c r="AH86" s="6"/>
      <c r="AI86" s="6">
        <v>2320418</v>
      </c>
      <c r="AJ86" s="6"/>
      <c r="AK86" s="6">
        <v>-574068</v>
      </c>
      <c r="AL86" s="6"/>
      <c r="AM86" s="20">
        <v>-145991</v>
      </c>
      <c r="AN86" s="20"/>
      <c r="AO86" s="20">
        <v>-145991</v>
      </c>
      <c r="AP86" s="20"/>
      <c r="AQ86" s="20">
        <v>-145994</v>
      </c>
      <c r="AR86" s="20"/>
      <c r="AS86" s="20">
        <v>-197489</v>
      </c>
      <c r="AT86" s="20"/>
      <c r="AU86" s="20">
        <v>0</v>
      </c>
      <c r="AV86" s="20"/>
      <c r="AW86" s="20">
        <v>0</v>
      </c>
      <c r="AX86" s="20"/>
    </row>
    <row r="87" spans="1:50" s="9" customFormat="1" ht="13.8" x14ac:dyDescent="0.25">
      <c r="A87" s="9">
        <v>102</v>
      </c>
      <c r="B87" s="39" t="s">
        <v>91</v>
      </c>
      <c r="C87" s="7">
        <v>102</v>
      </c>
      <c r="E87" s="6">
        <v>929796</v>
      </c>
      <c r="G87" s="6">
        <v>515727</v>
      </c>
      <c r="H87" s="6"/>
      <c r="I87" s="6">
        <v>64760</v>
      </c>
      <c r="J87" s="6"/>
      <c r="K87" s="6">
        <v>0</v>
      </c>
      <c r="L87" s="6"/>
      <c r="M87" s="6">
        <v>0</v>
      </c>
      <c r="N87" s="6"/>
      <c r="O87" s="6">
        <v>77491</v>
      </c>
      <c r="P87" s="6"/>
      <c r="Q87" s="6">
        <f t="shared" si="3"/>
        <v>142251</v>
      </c>
      <c r="R87" s="6"/>
      <c r="S87" s="6">
        <v>0</v>
      </c>
      <c r="T87" s="6"/>
      <c r="U87" s="6">
        <v>547734</v>
      </c>
      <c r="V87" s="6"/>
      <c r="W87" s="6">
        <v>0</v>
      </c>
      <c r="X87" s="6"/>
      <c r="Y87" s="6">
        <v>0</v>
      </c>
      <c r="Z87" s="6"/>
      <c r="AA87" s="6">
        <f t="shared" si="4"/>
        <v>547734</v>
      </c>
      <c r="AB87" s="6"/>
      <c r="AC87" s="6">
        <v>83768</v>
      </c>
      <c r="AD87" s="6"/>
      <c r="AE87" s="6">
        <v>23828</v>
      </c>
      <c r="AF87" s="6"/>
      <c r="AG87" s="6">
        <f t="shared" si="5"/>
        <v>107596</v>
      </c>
      <c r="AH87" s="6"/>
      <c r="AI87" s="6">
        <v>1608915</v>
      </c>
      <c r="AJ87" s="6"/>
      <c r="AK87" s="6">
        <v>-398043</v>
      </c>
      <c r="AL87" s="6"/>
      <c r="AM87" s="20">
        <v>-89516</v>
      </c>
      <c r="AN87" s="20"/>
      <c r="AO87" s="20">
        <v>-89516</v>
      </c>
      <c r="AP87" s="20"/>
      <c r="AQ87" s="20">
        <v>-89519</v>
      </c>
      <c r="AR87" s="20"/>
      <c r="AS87" s="20">
        <v>-136934</v>
      </c>
      <c r="AT87" s="20"/>
      <c r="AU87" s="20">
        <v>0</v>
      </c>
      <c r="AV87" s="20"/>
      <c r="AW87" s="20">
        <v>0</v>
      </c>
      <c r="AX87" s="20"/>
    </row>
    <row r="88" spans="1:50" s="9" customFormat="1" ht="13.8" x14ac:dyDescent="0.25">
      <c r="A88" s="9">
        <v>103</v>
      </c>
      <c r="B88" s="39" t="s">
        <v>92</v>
      </c>
      <c r="C88" s="7">
        <v>103</v>
      </c>
      <c r="E88" s="6">
        <v>1771951</v>
      </c>
      <c r="G88" s="6">
        <v>910967</v>
      </c>
      <c r="H88" s="6"/>
      <c r="I88" s="6">
        <v>114390</v>
      </c>
      <c r="J88" s="6"/>
      <c r="K88" s="6">
        <v>0</v>
      </c>
      <c r="L88" s="6"/>
      <c r="M88" s="6">
        <v>0</v>
      </c>
      <c r="N88" s="6"/>
      <c r="O88" s="6">
        <v>39694</v>
      </c>
      <c r="P88" s="6"/>
      <c r="Q88" s="6">
        <f t="shared" si="3"/>
        <v>154084</v>
      </c>
      <c r="R88" s="6"/>
      <c r="S88" s="6">
        <v>0</v>
      </c>
      <c r="T88" s="6"/>
      <c r="U88" s="6">
        <v>967505</v>
      </c>
      <c r="V88" s="6"/>
      <c r="W88" s="6">
        <v>0</v>
      </c>
      <c r="X88" s="6"/>
      <c r="Y88" s="6">
        <v>0</v>
      </c>
      <c r="Z88" s="6"/>
      <c r="AA88" s="6">
        <f t="shared" si="4"/>
        <v>967505</v>
      </c>
      <c r="AB88" s="6"/>
      <c r="AC88" s="6">
        <v>147966</v>
      </c>
      <c r="AD88" s="6"/>
      <c r="AE88" s="6">
        <v>9694</v>
      </c>
      <c r="AF88" s="6"/>
      <c r="AG88" s="6">
        <f t="shared" si="5"/>
        <v>157660</v>
      </c>
      <c r="AH88" s="6"/>
      <c r="AI88" s="6">
        <v>2841949</v>
      </c>
      <c r="AJ88" s="6"/>
      <c r="AK88" s="6">
        <v>-703094</v>
      </c>
      <c r="AL88" s="6"/>
      <c r="AM88" s="20">
        <v>-190515</v>
      </c>
      <c r="AN88" s="20"/>
      <c r="AO88" s="20">
        <v>-190515</v>
      </c>
      <c r="AP88" s="20"/>
      <c r="AQ88" s="20">
        <v>-190514</v>
      </c>
      <c r="AR88" s="20"/>
      <c r="AS88" s="20">
        <v>-241876</v>
      </c>
      <c r="AT88" s="20"/>
      <c r="AU88" s="20">
        <v>0</v>
      </c>
      <c r="AV88" s="20"/>
      <c r="AW88" s="20">
        <v>0</v>
      </c>
      <c r="AX88" s="20"/>
    </row>
    <row r="89" spans="1:50" s="9" customFormat="1" ht="13.8" x14ac:dyDescent="0.25">
      <c r="A89" s="9">
        <v>105</v>
      </c>
      <c r="B89" s="39" t="s">
        <v>93</v>
      </c>
      <c r="C89" s="7">
        <v>105</v>
      </c>
      <c r="E89" s="6">
        <v>231074</v>
      </c>
      <c r="G89" s="6">
        <v>103773</v>
      </c>
      <c r="H89" s="6"/>
      <c r="I89" s="6">
        <v>13031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f t="shared" si="3"/>
        <v>13031</v>
      </c>
      <c r="R89" s="6"/>
      <c r="S89" s="6">
        <v>0</v>
      </c>
      <c r="T89" s="6"/>
      <c r="U89" s="6">
        <v>110213</v>
      </c>
      <c r="V89" s="6"/>
      <c r="W89" s="6">
        <v>0</v>
      </c>
      <c r="X89" s="6"/>
      <c r="Y89" s="6">
        <v>17395</v>
      </c>
      <c r="Z89" s="6"/>
      <c r="AA89" s="6">
        <f t="shared" si="4"/>
        <v>127608</v>
      </c>
      <c r="AB89" s="6"/>
      <c r="AC89" s="6">
        <v>16856</v>
      </c>
      <c r="AD89" s="6"/>
      <c r="AE89" s="6">
        <v>-6201</v>
      </c>
      <c r="AF89" s="6"/>
      <c r="AG89" s="6">
        <f t="shared" si="5"/>
        <v>10655</v>
      </c>
      <c r="AH89" s="6"/>
      <c r="AI89" s="6">
        <v>323741</v>
      </c>
      <c r="AJ89" s="6"/>
      <c r="AK89" s="6">
        <v>-80093</v>
      </c>
      <c r="AL89" s="6"/>
      <c r="AM89" s="20">
        <v>-29007</v>
      </c>
      <c r="AN89" s="20"/>
      <c r="AO89" s="20">
        <v>-29007</v>
      </c>
      <c r="AP89" s="20"/>
      <c r="AQ89" s="20">
        <v>-29009</v>
      </c>
      <c r="AR89" s="20"/>
      <c r="AS89" s="20">
        <v>-27553</v>
      </c>
      <c r="AT89" s="20"/>
      <c r="AU89" s="20">
        <v>0</v>
      </c>
      <c r="AV89" s="20"/>
      <c r="AW89" s="20">
        <v>0</v>
      </c>
      <c r="AX89" s="20"/>
    </row>
    <row r="90" spans="1:50" s="9" customFormat="1" ht="13.8" x14ac:dyDescent="0.25">
      <c r="A90" s="9">
        <v>106</v>
      </c>
      <c r="B90" s="39" t="s">
        <v>94</v>
      </c>
      <c r="C90" s="7">
        <v>106</v>
      </c>
      <c r="E90" s="6">
        <v>1970242</v>
      </c>
      <c r="G90" s="6">
        <v>1075708</v>
      </c>
      <c r="H90" s="6"/>
      <c r="I90" s="6">
        <v>135077</v>
      </c>
      <c r="J90" s="6"/>
      <c r="K90" s="6">
        <v>0</v>
      </c>
      <c r="L90" s="6"/>
      <c r="M90" s="6">
        <v>0</v>
      </c>
      <c r="N90" s="6"/>
      <c r="O90" s="6">
        <v>138485</v>
      </c>
      <c r="P90" s="6"/>
      <c r="Q90" s="6">
        <f t="shared" si="3"/>
        <v>273562</v>
      </c>
      <c r="R90" s="6"/>
      <c r="S90" s="6">
        <v>0</v>
      </c>
      <c r="T90" s="6"/>
      <c r="U90" s="6">
        <v>1142470</v>
      </c>
      <c r="V90" s="6"/>
      <c r="W90" s="6">
        <v>0</v>
      </c>
      <c r="X90" s="6"/>
      <c r="Y90" s="6">
        <v>0</v>
      </c>
      <c r="Z90" s="6"/>
      <c r="AA90" s="6">
        <f t="shared" si="4"/>
        <v>1142470</v>
      </c>
      <c r="AB90" s="6"/>
      <c r="AC90" s="6">
        <v>174725</v>
      </c>
      <c r="AD90" s="6"/>
      <c r="AE90" s="6">
        <v>41985</v>
      </c>
      <c r="AF90" s="6"/>
      <c r="AG90" s="6">
        <f t="shared" si="5"/>
        <v>216710</v>
      </c>
      <c r="AH90" s="6"/>
      <c r="AI90" s="6">
        <v>3355891</v>
      </c>
      <c r="AJ90" s="6"/>
      <c r="AK90" s="6">
        <v>-830242</v>
      </c>
      <c r="AL90" s="6"/>
      <c r="AM90" s="20">
        <v>-194430</v>
      </c>
      <c r="AN90" s="20"/>
      <c r="AO90" s="20">
        <v>-194430</v>
      </c>
      <c r="AP90" s="20"/>
      <c r="AQ90" s="20">
        <v>-194432</v>
      </c>
      <c r="AR90" s="20"/>
      <c r="AS90" s="20">
        <v>-285618</v>
      </c>
      <c r="AT90" s="20"/>
      <c r="AU90" s="20">
        <v>0</v>
      </c>
      <c r="AV90" s="20"/>
      <c r="AW90" s="20">
        <v>0</v>
      </c>
      <c r="AX90" s="20"/>
    </row>
    <row r="91" spans="1:50" s="9" customFormat="1" ht="13.8" x14ac:dyDescent="0.25">
      <c r="A91" s="9">
        <v>107</v>
      </c>
      <c r="B91" s="39" t="s">
        <v>95</v>
      </c>
      <c r="C91" s="7">
        <v>107</v>
      </c>
      <c r="E91" s="6">
        <v>261083</v>
      </c>
      <c r="G91" s="6">
        <v>127934</v>
      </c>
      <c r="H91" s="6"/>
      <c r="I91" s="6">
        <v>16065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f t="shared" si="3"/>
        <v>16065</v>
      </c>
      <c r="R91" s="6"/>
      <c r="S91" s="6">
        <v>0</v>
      </c>
      <c r="T91" s="6"/>
      <c r="U91" s="6">
        <v>135874</v>
      </c>
      <c r="V91" s="6"/>
      <c r="W91" s="6">
        <v>0</v>
      </c>
      <c r="X91" s="6"/>
      <c r="Y91" s="6">
        <v>3602</v>
      </c>
      <c r="Z91" s="6"/>
      <c r="AA91" s="6">
        <f t="shared" si="4"/>
        <v>139476</v>
      </c>
      <c r="AB91" s="6"/>
      <c r="AC91" s="6">
        <v>20780</v>
      </c>
      <c r="AD91" s="6"/>
      <c r="AE91" s="6">
        <v>-1698</v>
      </c>
      <c r="AF91" s="6"/>
      <c r="AG91" s="6">
        <f t="shared" si="5"/>
        <v>19082</v>
      </c>
      <c r="AH91" s="6"/>
      <c r="AI91" s="6">
        <v>399116</v>
      </c>
      <c r="AJ91" s="6"/>
      <c r="AK91" s="6">
        <v>-98741</v>
      </c>
      <c r="AL91" s="6"/>
      <c r="AM91" s="20">
        <v>-29814</v>
      </c>
      <c r="AN91" s="20"/>
      <c r="AO91" s="20">
        <v>-29814</v>
      </c>
      <c r="AP91" s="20"/>
      <c r="AQ91" s="20">
        <v>-29813</v>
      </c>
      <c r="AR91" s="20"/>
      <c r="AS91" s="20">
        <v>-33968</v>
      </c>
      <c r="AT91" s="20"/>
      <c r="AU91" s="20">
        <v>0</v>
      </c>
      <c r="AV91" s="20"/>
      <c r="AW91" s="20">
        <v>0</v>
      </c>
      <c r="AX91" s="20"/>
    </row>
    <row r="92" spans="1:50" s="9" customFormat="1" ht="13.8" x14ac:dyDescent="0.25">
      <c r="A92" s="9">
        <v>108</v>
      </c>
      <c r="B92" s="39" t="s">
        <v>96</v>
      </c>
      <c r="C92" s="7">
        <v>108</v>
      </c>
      <c r="E92" s="6">
        <v>1273810</v>
      </c>
      <c r="G92" s="6">
        <v>618310</v>
      </c>
      <c r="H92" s="6"/>
      <c r="I92" s="6">
        <v>77641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f t="shared" si="3"/>
        <v>77641</v>
      </c>
      <c r="R92" s="6"/>
      <c r="S92" s="6">
        <v>0</v>
      </c>
      <c r="T92" s="6"/>
      <c r="U92" s="6">
        <v>656684</v>
      </c>
      <c r="V92" s="6"/>
      <c r="W92" s="6">
        <v>0</v>
      </c>
      <c r="X92" s="6"/>
      <c r="Y92" s="6">
        <v>26395</v>
      </c>
      <c r="Z92" s="6"/>
      <c r="AA92" s="6">
        <f t="shared" si="4"/>
        <v>683079</v>
      </c>
      <c r="AB92" s="6"/>
      <c r="AC92" s="6">
        <v>100431</v>
      </c>
      <c r="AD92" s="6"/>
      <c r="AE92" s="6">
        <v>-11200</v>
      </c>
      <c r="AF92" s="6"/>
      <c r="AG92" s="6">
        <f t="shared" si="5"/>
        <v>89231</v>
      </c>
      <c r="AH92" s="6"/>
      <c r="AI92" s="6">
        <v>1928945</v>
      </c>
      <c r="AJ92" s="6"/>
      <c r="AK92" s="6">
        <v>-477218</v>
      </c>
      <c r="AL92" s="6"/>
      <c r="AM92" s="20">
        <v>-147090</v>
      </c>
      <c r="AN92" s="20"/>
      <c r="AO92" s="20">
        <v>-147090</v>
      </c>
      <c r="AP92" s="20"/>
      <c r="AQ92" s="20">
        <v>-147087</v>
      </c>
      <c r="AR92" s="20"/>
      <c r="AS92" s="20">
        <v>-164171</v>
      </c>
      <c r="AT92" s="20"/>
      <c r="AU92" s="20">
        <v>0</v>
      </c>
      <c r="AV92" s="20"/>
      <c r="AW92" s="20">
        <v>0</v>
      </c>
      <c r="AX92" s="20"/>
    </row>
    <row r="93" spans="1:50" s="9" customFormat="1" ht="13.8" x14ac:dyDescent="0.25">
      <c r="A93" s="9">
        <v>109</v>
      </c>
      <c r="B93" s="39" t="s">
        <v>97</v>
      </c>
      <c r="C93" s="7">
        <v>109</v>
      </c>
      <c r="E93" s="6">
        <v>152921</v>
      </c>
      <c r="G93" s="6">
        <v>87571</v>
      </c>
      <c r="H93" s="6"/>
      <c r="I93" s="6">
        <v>10996</v>
      </c>
      <c r="J93" s="6"/>
      <c r="K93" s="6">
        <v>0</v>
      </c>
      <c r="L93" s="6"/>
      <c r="M93" s="6">
        <v>0</v>
      </c>
      <c r="N93" s="6"/>
      <c r="O93" s="6">
        <v>16877</v>
      </c>
      <c r="P93" s="6"/>
      <c r="Q93" s="6">
        <f t="shared" si="3"/>
        <v>27873</v>
      </c>
      <c r="R93" s="6"/>
      <c r="S93" s="6">
        <v>0</v>
      </c>
      <c r="T93" s="6"/>
      <c r="U93" s="6">
        <v>93006</v>
      </c>
      <c r="V93" s="6"/>
      <c r="W93" s="6">
        <v>0</v>
      </c>
      <c r="X93" s="6"/>
      <c r="Y93" s="6">
        <v>0</v>
      </c>
      <c r="Z93" s="6"/>
      <c r="AA93" s="6">
        <f t="shared" si="4"/>
        <v>93006</v>
      </c>
      <c r="AB93" s="6"/>
      <c r="AC93" s="6">
        <v>14224</v>
      </c>
      <c r="AD93" s="6"/>
      <c r="AE93" s="6">
        <v>5286</v>
      </c>
      <c r="AF93" s="6"/>
      <c r="AG93" s="6">
        <f t="shared" si="5"/>
        <v>19510</v>
      </c>
      <c r="AH93" s="6"/>
      <c r="AI93" s="6">
        <v>273195</v>
      </c>
      <c r="AJ93" s="6"/>
      <c r="AK93" s="6">
        <v>-67588</v>
      </c>
      <c r="AL93" s="6"/>
      <c r="AM93" s="20">
        <v>-13960</v>
      </c>
      <c r="AN93" s="20"/>
      <c r="AO93" s="20">
        <v>-13960</v>
      </c>
      <c r="AP93" s="20"/>
      <c r="AQ93" s="20">
        <v>-13960</v>
      </c>
      <c r="AR93" s="20"/>
      <c r="AS93" s="20">
        <v>-23251</v>
      </c>
      <c r="AT93" s="20"/>
      <c r="AU93" s="20">
        <v>0</v>
      </c>
      <c r="AV93" s="20"/>
      <c r="AW93" s="20">
        <v>0</v>
      </c>
      <c r="AX93" s="20"/>
    </row>
    <row r="94" spans="1:50" s="9" customFormat="1" ht="13.8" x14ac:dyDescent="0.25">
      <c r="A94" s="9">
        <v>110</v>
      </c>
      <c r="B94" s="39" t="s">
        <v>98</v>
      </c>
      <c r="C94" s="7">
        <v>110</v>
      </c>
      <c r="E94" s="6">
        <v>76331</v>
      </c>
      <c r="G94" s="6">
        <v>40141</v>
      </c>
      <c r="H94" s="6"/>
      <c r="I94" s="6">
        <v>5041</v>
      </c>
      <c r="J94" s="6"/>
      <c r="K94" s="6">
        <v>0</v>
      </c>
      <c r="L94" s="6"/>
      <c r="M94" s="6">
        <v>0</v>
      </c>
      <c r="N94" s="6"/>
      <c r="O94" s="6">
        <v>3061</v>
      </c>
      <c r="P94" s="6"/>
      <c r="Q94" s="6">
        <f t="shared" si="3"/>
        <v>8102</v>
      </c>
      <c r="R94" s="6"/>
      <c r="S94" s="6">
        <v>0</v>
      </c>
      <c r="T94" s="6"/>
      <c r="U94" s="6">
        <v>42633</v>
      </c>
      <c r="V94" s="6"/>
      <c r="W94" s="6">
        <v>0</v>
      </c>
      <c r="X94" s="6"/>
      <c r="Y94" s="6">
        <v>0</v>
      </c>
      <c r="Z94" s="6"/>
      <c r="AA94" s="6">
        <f t="shared" si="4"/>
        <v>42633</v>
      </c>
      <c r="AB94" s="6"/>
      <c r="AC94" s="6">
        <v>6520</v>
      </c>
      <c r="AD94" s="6"/>
      <c r="AE94" s="6">
        <v>864</v>
      </c>
      <c r="AF94" s="6"/>
      <c r="AG94" s="6">
        <f t="shared" si="5"/>
        <v>7384</v>
      </c>
      <c r="AH94" s="6"/>
      <c r="AI94" s="6">
        <v>125229</v>
      </c>
      <c r="AJ94" s="6"/>
      <c r="AK94" s="6">
        <v>-30982</v>
      </c>
      <c r="AL94" s="6"/>
      <c r="AM94" s="20">
        <v>-7958</v>
      </c>
      <c r="AN94" s="20"/>
      <c r="AO94" s="20">
        <v>-7958</v>
      </c>
      <c r="AP94" s="20"/>
      <c r="AQ94" s="20">
        <v>-7956</v>
      </c>
      <c r="AR94" s="20"/>
      <c r="AS94" s="20">
        <v>-10658</v>
      </c>
      <c r="AT94" s="20"/>
      <c r="AU94" s="20">
        <v>0</v>
      </c>
      <c r="AV94" s="20"/>
      <c r="AW94" s="20">
        <v>0</v>
      </c>
      <c r="AX94" s="20"/>
    </row>
    <row r="95" spans="1:50" s="9" customFormat="1" ht="13.8" x14ac:dyDescent="0.25">
      <c r="A95" s="9">
        <v>111</v>
      </c>
      <c r="B95" s="39" t="s">
        <v>99</v>
      </c>
      <c r="C95" s="7">
        <v>111</v>
      </c>
      <c r="E95" s="6">
        <v>1152930</v>
      </c>
      <c r="G95" s="6">
        <v>605552</v>
      </c>
      <c r="H95" s="6"/>
      <c r="I95" s="6">
        <v>76039</v>
      </c>
      <c r="J95" s="6"/>
      <c r="K95" s="6">
        <v>0</v>
      </c>
      <c r="L95" s="6"/>
      <c r="M95" s="6">
        <v>0</v>
      </c>
      <c r="N95" s="6"/>
      <c r="O95" s="6">
        <v>45097</v>
      </c>
      <c r="P95" s="6"/>
      <c r="Q95" s="6">
        <f t="shared" si="3"/>
        <v>121136</v>
      </c>
      <c r="R95" s="6"/>
      <c r="S95" s="6">
        <v>0</v>
      </c>
      <c r="T95" s="6"/>
      <c r="U95" s="6">
        <v>643134</v>
      </c>
      <c r="V95" s="6"/>
      <c r="W95" s="6">
        <v>0</v>
      </c>
      <c r="X95" s="6"/>
      <c r="Y95" s="6">
        <v>0</v>
      </c>
      <c r="Z95" s="6"/>
      <c r="AA95" s="6">
        <f t="shared" si="4"/>
        <v>643134</v>
      </c>
      <c r="AB95" s="6"/>
      <c r="AC95" s="6">
        <v>98358</v>
      </c>
      <c r="AD95" s="6"/>
      <c r="AE95" s="6">
        <v>12844</v>
      </c>
      <c r="AF95" s="6"/>
      <c r="AG95" s="6">
        <f t="shared" si="5"/>
        <v>111202</v>
      </c>
      <c r="AH95" s="6"/>
      <c r="AI95" s="6">
        <v>1889143</v>
      </c>
      <c r="AJ95" s="6"/>
      <c r="AK95" s="6">
        <v>-467371</v>
      </c>
      <c r="AL95" s="6"/>
      <c r="AM95" s="20">
        <v>-120406</v>
      </c>
      <c r="AN95" s="20"/>
      <c r="AO95" s="20">
        <v>-120406</v>
      </c>
      <c r="AP95" s="20"/>
      <c r="AQ95" s="20">
        <v>-120404</v>
      </c>
      <c r="AR95" s="20"/>
      <c r="AS95" s="20">
        <v>-160784</v>
      </c>
      <c r="AT95" s="20"/>
      <c r="AU95" s="20">
        <v>0</v>
      </c>
      <c r="AV95" s="20"/>
      <c r="AW95" s="20">
        <v>0</v>
      </c>
      <c r="AX95" s="20"/>
    </row>
    <row r="96" spans="1:50" s="9" customFormat="1" ht="13.8" x14ac:dyDescent="0.25">
      <c r="A96" s="9">
        <v>112</v>
      </c>
      <c r="B96" s="39" t="s">
        <v>100</v>
      </c>
      <c r="C96" s="7">
        <v>112</v>
      </c>
      <c r="E96" s="6">
        <v>249181</v>
      </c>
      <c r="G96" s="6">
        <v>118088</v>
      </c>
      <c r="H96" s="6"/>
      <c r="I96" s="6">
        <v>14828</v>
      </c>
      <c r="J96" s="6"/>
      <c r="K96" s="6">
        <v>0</v>
      </c>
      <c r="L96" s="6"/>
      <c r="M96" s="6">
        <v>0</v>
      </c>
      <c r="N96" s="6"/>
      <c r="O96" s="6">
        <v>0</v>
      </c>
      <c r="P96" s="6"/>
      <c r="Q96" s="6">
        <f t="shared" si="3"/>
        <v>14828</v>
      </c>
      <c r="R96" s="6"/>
      <c r="S96" s="6">
        <v>0</v>
      </c>
      <c r="T96" s="6"/>
      <c r="U96" s="6">
        <v>125417</v>
      </c>
      <c r="V96" s="6"/>
      <c r="W96" s="6">
        <v>0</v>
      </c>
      <c r="X96" s="6"/>
      <c r="Y96" s="6">
        <v>9467</v>
      </c>
      <c r="Z96" s="6"/>
      <c r="AA96" s="6">
        <f t="shared" si="4"/>
        <v>134884</v>
      </c>
      <c r="AB96" s="6"/>
      <c r="AC96" s="6">
        <v>19181</v>
      </c>
      <c r="AD96" s="6"/>
      <c r="AE96" s="6">
        <v>-3615</v>
      </c>
      <c r="AF96" s="6"/>
      <c r="AG96" s="6">
        <f t="shared" si="5"/>
        <v>15566</v>
      </c>
      <c r="AH96" s="6"/>
      <c r="AI96" s="6">
        <v>368401</v>
      </c>
      <c r="AJ96" s="6"/>
      <c r="AK96" s="6">
        <v>-91142</v>
      </c>
      <c r="AL96" s="6"/>
      <c r="AM96" s="20">
        <v>-29567</v>
      </c>
      <c r="AN96" s="20"/>
      <c r="AO96" s="20">
        <v>-29567</v>
      </c>
      <c r="AP96" s="20"/>
      <c r="AQ96" s="20">
        <v>-29567</v>
      </c>
      <c r="AR96" s="20"/>
      <c r="AS96" s="20">
        <v>-31354</v>
      </c>
      <c r="AT96" s="20"/>
      <c r="AU96" s="20">
        <v>0</v>
      </c>
      <c r="AV96" s="20"/>
      <c r="AW96" s="20">
        <v>0</v>
      </c>
      <c r="AX96" s="20"/>
    </row>
    <row r="97" spans="1:50" s="9" customFormat="1" ht="13.8" x14ac:dyDescent="0.25">
      <c r="A97" s="9">
        <v>114</v>
      </c>
      <c r="B97" s="39" t="s">
        <v>101</v>
      </c>
      <c r="C97" s="7">
        <v>114</v>
      </c>
      <c r="E97" s="6">
        <v>68119</v>
      </c>
      <c r="G97" s="6">
        <v>49582</v>
      </c>
      <c r="H97" s="6"/>
      <c r="I97" s="6">
        <v>6226</v>
      </c>
      <c r="J97" s="6"/>
      <c r="K97" s="6">
        <v>0</v>
      </c>
      <c r="L97" s="6"/>
      <c r="M97" s="6">
        <v>0</v>
      </c>
      <c r="N97" s="6"/>
      <c r="O97" s="6">
        <v>23404</v>
      </c>
      <c r="P97" s="6"/>
      <c r="Q97" s="6">
        <f t="shared" si="3"/>
        <v>29630</v>
      </c>
      <c r="R97" s="6"/>
      <c r="S97" s="6">
        <v>0</v>
      </c>
      <c r="T97" s="6"/>
      <c r="U97" s="6">
        <v>52659</v>
      </c>
      <c r="V97" s="6"/>
      <c r="W97" s="6">
        <v>0</v>
      </c>
      <c r="X97" s="6"/>
      <c r="Y97" s="6">
        <v>0</v>
      </c>
      <c r="Z97" s="6"/>
      <c r="AA97" s="6">
        <f t="shared" si="4"/>
        <v>52659</v>
      </c>
      <c r="AB97" s="6"/>
      <c r="AC97" s="6">
        <v>8053</v>
      </c>
      <c r="AD97" s="6"/>
      <c r="AE97" s="6">
        <v>7608</v>
      </c>
      <c r="AF97" s="6"/>
      <c r="AG97" s="6">
        <f t="shared" si="5"/>
        <v>15661</v>
      </c>
      <c r="AH97" s="6"/>
      <c r="AI97" s="6">
        <v>154681</v>
      </c>
      <c r="AJ97" s="6"/>
      <c r="AK97" s="6">
        <v>-38268</v>
      </c>
      <c r="AL97" s="6"/>
      <c r="AM97" s="20">
        <v>-3289</v>
      </c>
      <c r="AN97" s="20"/>
      <c r="AO97" s="20">
        <v>-3289</v>
      </c>
      <c r="AP97" s="20"/>
      <c r="AQ97" s="20">
        <v>-3287</v>
      </c>
      <c r="AR97" s="20"/>
      <c r="AS97" s="20">
        <v>-13165</v>
      </c>
      <c r="AT97" s="20"/>
      <c r="AU97" s="20">
        <v>0</v>
      </c>
      <c r="AV97" s="20"/>
      <c r="AW97" s="20">
        <v>0</v>
      </c>
      <c r="AX97" s="20"/>
    </row>
    <row r="98" spans="1:50" s="9" customFormat="1" ht="13.8" x14ac:dyDescent="0.25">
      <c r="A98" s="9">
        <v>115</v>
      </c>
      <c r="B98" s="39" t="s">
        <v>102</v>
      </c>
      <c r="C98" s="7">
        <v>115</v>
      </c>
      <c r="E98" s="6">
        <v>1029598</v>
      </c>
      <c r="G98" s="6">
        <v>523530</v>
      </c>
      <c r="H98" s="6"/>
      <c r="I98" s="6">
        <v>65740</v>
      </c>
      <c r="J98" s="6"/>
      <c r="K98" s="6">
        <v>0</v>
      </c>
      <c r="L98" s="6"/>
      <c r="M98" s="6">
        <v>0</v>
      </c>
      <c r="N98" s="6"/>
      <c r="O98" s="6">
        <v>14364</v>
      </c>
      <c r="P98" s="6"/>
      <c r="Q98" s="6">
        <f t="shared" si="3"/>
        <v>80104</v>
      </c>
      <c r="R98" s="6"/>
      <c r="S98" s="6">
        <v>0</v>
      </c>
      <c r="T98" s="6"/>
      <c r="U98" s="6">
        <v>556022</v>
      </c>
      <c r="V98" s="6"/>
      <c r="W98" s="6">
        <v>0</v>
      </c>
      <c r="X98" s="6"/>
      <c r="Y98" s="6">
        <v>0</v>
      </c>
      <c r="Z98" s="6"/>
      <c r="AA98" s="6">
        <f t="shared" si="4"/>
        <v>556022</v>
      </c>
      <c r="AB98" s="6"/>
      <c r="AC98" s="6">
        <v>85036</v>
      </c>
      <c r="AD98" s="6"/>
      <c r="AE98" s="6">
        <v>2755</v>
      </c>
      <c r="AF98" s="6"/>
      <c r="AG98" s="6">
        <f t="shared" si="5"/>
        <v>87791</v>
      </c>
      <c r="AH98" s="6"/>
      <c r="AI98" s="6">
        <v>1633259</v>
      </c>
      <c r="AJ98" s="6"/>
      <c r="AK98" s="6">
        <v>-404066</v>
      </c>
      <c r="AL98" s="6"/>
      <c r="AM98" s="20">
        <v>-112304</v>
      </c>
      <c r="AN98" s="20"/>
      <c r="AO98" s="20">
        <v>-112304</v>
      </c>
      <c r="AP98" s="20"/>
      <c r="AQ98" s="20">
        <v>-112303</v>
      </c>
      <c r="AR98" s="20"/>
      <c r="AS98" s="20">
        <v>-139006</v>
      </c>
      <c r="AT98" s="20"/>
      <c r="AU98" s="20">
        <v>0</v>
      </c>
      <c r="AV98" s="20"/>
      <c r="AW98" s="20">
        <v>0</v>
      </c>
      <c r="AX98" s="20"/>
    </row>
    <row r="99" spans="1:50" s="9" customFormat="1" ht="13.8" x14ac:dyDescent="0.25">
      <c r="A99" s="9">
        <v>116</v>
      </c>
      <c r="B99" s="39" t="s">
        <v>104</v>
      </c>
      <c r="C99" s="7">
        <v>116</v>
      </c>
      <c r="E99" s="6">
        <v>1545418</v>
      </c>
      <c r="G99" s="6">
        <v>738914</v>
      </c>
      <c r="H99" s="6"/>
      <c r="I99" s="6">
        <v>92786</v>
      </c>
      <c r="J99" s="6"/>
      <c r="K99" s="6">
        <v>0</v>
      </c>
      <c r="L99" s="6"/>
      <c r="M99" s="6">
        <v>0</v>
      </c>
      <c r="N99" s="6"/>
      <c r="O99" s="6">
        <v>0</v>
      </c>
      <c r="P99" s="6"/>
      <c r="Q99" s="6">
        <f t="shared" si="3"/>
        <v>92786</v>
      </c>
      <c r="R99" s="6"/>
      <c r="S99" s="6">
        <v>0</v>
      </c>
      <c r="T99" s="6"/>
      <c r="U99" s="6">
        <v>784774</v>
      </c>
      <c r="V99" s="6"/>
      <c r="W99" s="6">
        <v>0</v>
      </c>
      <c r="X99" s="6"/>
      <c r="Y99" s="6">
        <v>48902</v>
      </c>
      <c r="Z99" s="6"/>
      <c r="AA99" s="6">
        <f t="shared" si="4"/>
        <v>833676</v>
      </c>
      <c r="AB99" s="6"/>
      <c r="AC99" s="6">
        <v>120020</v>
      </c>
      <c r="AD99" s="6"/>
      <c r="AE99" s="6">
        <v>-19170</v>
      </c>
      <c r="AF99" s="6"/>
      <c r="AG99" s="6">
        <f t="shared" si="5"/>
        <v>100850</v>
      </c>
      <c r="AH99" s="6"/>
      <c r="AI99" s="6">
        <v>2305195</v>
      </c>
      <c r="AJ99" s="6"/>
      <c r="AK99" s="6">
        <v>-570302</v>
      </c>
      <c r="AL99" s="6"/>
      <c r="AM99" s="20">
        <v>-181565</v>
      </c>
      <c r="AN99" s="20"/>
      <c r="AO99" s="20">
        <v>-181565</v>
      </c>
      <c r="AP99" s="20"/>
      <c r="AQ99" s="20">
        <v>-181565</v>
      </c>
      <c r="AR99" s="20"/>
      <c r="AS99" s="20">
        <v>-196193</v>
      </c>
      <c r="AT99" s="20"/>
      <c r="AU99" s="20">
        <v>0</v>
      </c>
      <c r="AV99" s="20"/>
      <c r="AW99" s="20">
        <v>0</v>
      </c>
      <c r="AX99" s="20"/>
    </row>
    <row r="100" spans="1:50" s="9" customFormat="1" ht="13.8" x14ac:dyDescent="0.25">
      <c r="A100" s="9">
        <v>117</v>
      </c>
      <c r="B100" s="39" t="s">
        <v>105</v>
      </c>
      <c r="C100" s="7">
        <v>117</v>
      </c>
      <c r="E100" s="6">
        <v>105807</v>
      </c>
      <c r="G100" s="6">
        <v>54048</v>
      </c>
      <c r="H100" s="6"/>
      <c r="I100" s="6">
        <v>6787</v>
      </c>
      <c r="J100" s="6"/>
      <c r="K100" s="6">
        <v>0</v>
      </c>
      <c r="L100" s="6"/>
      <c r="M100" s="6">
        <v>0</v>
      </c>
      <c r="N100" s="6"/>
      <c r="O100" s="6">
        <v>1847</v>
      </c>
      <c r="P100" s="6"/>
      <c r="Q100" s="6">
        <f t="shared" si="3"/>
        <v>8634</v>
      </c>
      <c r="R100" s="6"/>
      <c r="S100" s="6">
        <v>0</v>
      </c>
      <c r="T100" s="6"/>
      <c r="U100" s="6">
        <v>57402</v>
      </c>
      <c r="V100" s="6"/>
      <c r="W100" s="6">
        <v>0</v>
      </c>
      <c r="X100" s="6"/>
      <c r="Y100" s="6">
        <v>0</v>
      </c>
      <c r="Z100" s="6"/>
      <c r="AA100" s="6">
        <f t="shared" si="4"/>
        <v>57402</v>
      </c>
      <c r="AB100" s="6"/>
      <c r="AC100" s="6">
        <v>8779</v>
      </c>
      <c r="AD100" s="6"/>
      <c r="AE100" s="6">
        <v>406</v>
      </c>
      <c r="AF100" s="6"/>
      <c r="AG100" s="6">
        <f t="shared" si="5"/>
        <v>9185</v>
      </c>
      <c r="AH100" s="6"/>
      <c r="AI100" s="6">
        <v>168613</v>
      </c>
      <c r="AJ100" s="6"/>
      <c r="AK100" s="6">
        <v>-41715</v>
      </c>
      <c r="AL100" s="6"/>
      <c r="AM100" s="20">
        <v>-11473</v>
      </c>
      <c r="AN100" s="20"/>
      <c r="AO100" s="20">
        <v>-11473</v>
      </c>
      <c r="AP100" s="20"/>
      <c r="AQ100" s="20">
        <v>-11473</v>
      </c>
      <c r="AR100" s="20"/>
      <c r="AS100" s="20">
        <v>-14351</v>
      </c>
      <c r="AT100" s="20"/>
      <c r="AU100" s="20">
        <v>0</v>
      </c>
      <c r="AV100" s="20"/>
      <c r="AW100" s="20">
        <v>0</v>
      </c>
      <c r="AX100" s="20"/>
    </row>
    <row r="101" spans="1:50" s="9" customFormat="1" ht="13.8" x14ac:dyDescent="0.25">
      <c r="A101" s="9">
        <v>118</v>
      </c>
      <c r="B101" s="39" t="s">
        <v>106</v>
      </c>
      <c r="C101" s="7">
        <v>118</v>
      </c>
      <c r="E101" s="6">
        <v>63098</v>
      </c>
      <c r="G101" s="6">
        <v>33838</v>
      </c>
      <c r="H101" s="6"/>
      <c r="I101" s="6">
        <v>4249</v>
      </c>
      <c r="J101" s="6"/>
      <c r="K101" s="6">
        <v>0</v>
      </c>
      <c r="L101" s="6"/>
      <c r="M101" s="6">
        <v>0</v>
      </c>
      <c r="N101" s="6"/>
      <c r="O101" s="6">
        <v>3517</v>
      </c>
      <c r="P101" s="6"/>
      <c r="Q101" s="6">
        <f t="shared" si="3"/>
        <v>7766</v>
      </c>
      <c r="R101" s="6"/>
      <c r="S101" s="6">
        <v>0</v>
      </c>
      <c r="T101" s="6"/>
      <c r="U101" s="6">
        <v>35939</v>
      </c>
      <c r="V101" s="6"/>
      <c r="W101" s="6">
        <v>0</v>
      </c>
      <c r="X101" s="6"/>
      <c r="Y101" s="6">
        <v>0</v>
      </c>
      <c r="Z101" s="6"/>
      <c r="AA101" s="6">
        <f t="shared" si="4"/>
        <v>35939</v>
      </c>
      <c r="AB101" s="6"/>
      <c r="AC101" s="6">
        <v>5496</v>
      </c>
      <c r="AD101" s="6"/>
      <c r="AE101" s="6">
        <v>1041</v>
      </c>
      <c r="AF101" s="6"/>
      <c r="AG101" s="6">
        <f t="shared" si="5"/>
        <v>6537</v>
      </c>
      <c r="AH101" s="6"/>
      <c r="AI101" s="6">
        <v>105566</v>
      </c>
      <c r="AJ101" s="6"/>
      <c r="AK101" s="6">
        <v>-26117</v>
      </c>
      <c r="AL101" s="6"/>
      <c r="AM101" s="20">
        <v>-6397</v>
      </c>
      <c r="AN101" s="20"/>
      <c r="AO101" s="20">
        <v>-6397</v>
      </c>
      <c r="AP101" s="20"/>
      <c r="AQ101" s="20">
        <v>-6395</v>
      </c>
      <c r="AR101" s="20"/>
      <c r="AS101" s="20">
        <v>-8985</v>
      </c>
      <c r="AT101" s="20"/>
      <c r="AU101" s="20">
        <v>0</v>
      </c>
      <c r="AV101" s="20"/>
      <c r="AW101" s="20">
        <v>0</v>
      </c>
      <c r="AX101" s="20"/>
    </row>
    <row r="102" spans="1:50" s="9" customFormat="1" ht="13.8" x14ac:dyDescent="0.25">
      <c r="A102" s="9">
        <v>119</v>
      </c>
      <c r="B102" s="39" t="s">
        <v>107</v>
      </c>
      <c r="C102" s="7">
        <v>119</v>
      </c>
      <c r="E102" s="6">
        <v>244943</v>
      </c>
      <c r="G102" s="6">
        <v>130944</v>
      </c>
      <c r="H102" s="6"/>
      <c r="I102" s="6">
        <v>16443</v>
      </c>
      <c r="J102" s="6"/>
      <c r="K102" s="6">
        <v>0</v>
      </c>
      <c r="L102" s="6"/>
      <c r="M102" s="6">
        <v>0</v>
      </c>
      <c r="N102" s="6"/>
      <c r="O102" s="6">
        <v>13025</v>
      </c>
      <c r="P102" s="6"/>
      <c r="Q102" s="6">
        <f t="shared" si="3"/>
        <v>29468</v>
      </c>
      <c r="R102" s="6"/>
      <c r="S102" s="6">
        <v>0</v>
      </c>
      <c r="T102" s="6"/>
      <c r="U102" s="6">
        <v>139070</v>
      </c>
      <c r="V102" s="6"/>
      <c r="W102" s="6">
        <v>0</v>
      </c>
      <c r="X102" s="6"/>
      <c r="Y102" s="6">
        <v>0</v>
      </c>
      <c r="Z102" s="6"/>
      <c r="AA102" s="6">
        <f t="shared" si="4"/>
        <v>139070</v>
      </c>
      <c r="AB102" s="6"/>
      <c r="AC102" s="6">
        <v>21269</v>
      </c>
      <c r="AD102" s="6"/>
      <c r="AE102" s="6">
        <v>6037</v>
      </c>
      <c r="AF102" s="6"/>
      <c r="AG102" s="6">
        <f t="shared" si="5"/>
        <v>27306</v>
      </c>
      <c r="AH102" s="6"/>
      <c r="AI102" s="6">
        <v>408506</v>
      </c>
      <c r="AJ102" s="6"/>
      <c r="AK102" s="6">
        <v>-101064</v>
      </c>
      <c r="AL102" s="6"/>
      <c r="AM102" s="20">
        <v>-24945</v>
      </c>
      <c r="AN102" s="20"/>
      <c r="AO102" s="20">
        <v>-24945</v>
      </c>
      <c r="AP102" s="20"/>
      <c r="AQ102" s="20">
        <v>-24946</v>
      </c>
      <c r="AR102" s="20"/>
      <c r="AS102" s="20">
        <v>-34768</v>
      </c>
      <c r="AT102" s="20"/>
      <c r="AU102" s="20">
        <v>0</v>
      </c>
      <c r="AV102" s="20"/>
      <c r="AW102" s="20">
        <v>0</v>
      </c>
      <c r="AX102" s="20"/>
    </row>
    <row r="103" spans="1:50" s="9" customFormat="1" ht="13.8" x14ac:dyDescent="0.25">
      <c r="A103" s="9">
        <v>120</v>
      </c>
      <c r="B103" s="39" t="s">
        <v>108</v>
      </c>
      <c r="C103" s="7">
        <v>120</v>
      </c>
      <c r="E103" s="6">
        <v>142869</v>
      </c>
      <c r="G103" s="6">
        <v>72647</v>
      </c>
      <c r="H103" s="6"/>
      <c r="I103" s="6">
        <v>9122</v>
      </c>
      <c r="J103" s="6"/>
      <c r="K103" s="6">
        <v>0</v>
      </c>
      <c r="L103" s="6"/>
      <c r="M103" s="6">
        <v>0</v>
      </c>
      <c r="N103" s="6"/>
      <c r="O103" s="6">
        <v>1995</v>
      </c>
      <c r="P103" s="6"/>
      <c r="Q103" s="6">
        <f t="shared" si="3"/>
        <v>11117</v>
      </c>
      <c r="R103" s="6"/>
      <c r="S103" s="6">
        <v>0</v>
      </c>
      <c r="T103" s="6"/>
      <c r="U103" s="6">
        <v>77156</v>
      </c>
      <c r="V103" s="6"/>
      <c r="W103" s="6">
        <v>0</v>
      </c>
      <c r="X103" s="6"/>
      <c r="Y103" s="6">
        <v>0</v>
      </c>
      <c r="Z103" s="6"/>
      <c r="AA103" s="6">
        <f t="shared" si="4"/>
        <v>77156</v>
      </c>
      <c r="AB103" s="6"/>
      <c r="AC103" s="6">
        <v>11800</v>
      </c>
      <c r="AD103" s="6"/>
      <c r="AE103" s="6">
        <v>383</v>
      </c>
      <c r="AF103" s="6"/>
      <c r="AG103" s="6">
        <f t="shared" si="5"/>
        <v>12183</v>
      </c>
      <c r="AH103" s="6"/>
      <c r="AI103" s="6">
        <v>226638</v>
      </c>
      <c r="AJ103" s="6"/>
      <c r="AK103" s="6">
        <v>-56070</v>
      </c>
      <c r="AL103" s="6"/>
      <c r="AM103" s="20">
        <v>-15583</v>
      </c>
      <c r="AN103" s="20"/>
      <c r="AO103" s="20">
        <v>-15583</v>
      </c>
      <c r="AP103" s="20"/>
      <c r="AQ103" s="20">
        <v>-15584</v>
      </c>
      <c r="AR103" s="20"/>
      <c r="AS103" s="20">
        <v>-19289</v>
      </c>
      <c r="AT103" s="20"/>
      <c r="AU103" s="20">
        <v>0</v>
      </c>
      <c r="AV103" s="20"/>
      <c r="AW103" s="20">
        <v>0</v>
      </c>
      <c r="AX103" s="20"/>
    </row>
    <row r="104" spans="1:50" s="9" customFormat="1" ht="13.8" x14ac:dyDescent="0.25">
      <c r="A104" s="9">
        <v>121</v>
      </c>
      <c r="B104" s="39" t="s">
        <v>109</v>
      </c>
      <c r="C104" s="7">
        <v>121</v>
      </c>
      <c r="D104" s="18"/>
      <c r="E104" s="6">
        <v>794782</v>
      </c>
      <c r="F104" s="18"/>
      <c r="G104" s="6">
        <v>445600</v>
      </c>
      <c r="H104" s="6"/>
      <c r="I104" s="6">
        <v>55954</v>
      </c>
      <c r="J104" s="6"/>
      <c r="K104" s="6">
        <v>0</v>
      </c>
      <c r="L104" s="6"/>
      <c r="M104" s="6">
        <v>0</v>
      </c>
      <c r="N104" s="6"/>
      <c r="O104" s="6">
        <v>73393</v>
      </c>
      <c r="P104" s="6"/>
      <c r="Q104" s="6">
        <f t="shared" si="3"/>
        <v>129347</v>
      </c>
      <c r="R104" s="6"/>
      <c r="S104" s="6">
        <v>0</v>
      </c>
      <c r="T104" s="6"/>
      <c r="U104" s="6">
        <v>473255</v>
      </c>
      <c r="V104" s="6"/>
      <c r="W104" s="6">
        <v>0</v>
      </c>
      <c r="X104" s="6"/>
      <c r="Y104" s="6">
        <v>0</v>
      </c>
      <c r="Z104" s="6"/>
      <c r="AA104" s="6">
        <f t="shared" si="4"/>
        <v>473255</v>
      </c>
      <c r="AB104" s="6"/>
      <c r="AC104" s="6">
        <v>72378</v>
      </c>
      <c r="AD104" s="6"/>
      <c r="AE104" s="6">
        <v>22734</v>
      </c>
      <c r="AF104" s="6"/>
      <c r="AG104" s="6">
        <f t="shared" si="5"/>
        <v>95112</v>
      </c>
      <c r="AH104" s="6"/>
      <c r="AI104" s="6">
        <v>1390140</v>
      </c>
      <c r="AJ104" s="6"/>
      <c r="AK104" s="6">
        <v>-343918</v>
      </c>
      <c r="AL104" s="6"/>
      <c r="AM104" s="20">
        <v>-75199</v>
      </c>
      <c r="AN104" s="20"/>
      <c r="AO104" s="20">
        <v>-75199</v>
      </c>
      <c r="AP104" s="20"/>
      <c r="AQ104" s="20">
        <v>-75197</v>
      </c>
      <c r="AR104" s="20"/>
      <c r="AS104" s="20">
        <v>-118314</v>
      </c>
      <c r="AT104" s="20"/>
      <c r="AU104" s="20">
        <v>0</v>
      </c>
      <c r="AV104" s="20"/>
      <c r="AW104" s="20">
        <v>0</v>
      </c>
      <c r="AX104" s="20"/>
    </row>
    <row r="105" spans="1:50" s="9" customFormat="1" ht="13.8" x14ac:dyDescent="0.25">
      <c r="A105" s="9">
        <v>122</v>
      </c>
      <c r="B105" s="39" t="s">
        <v>110</v>
      </c>
      <c r="C105" s="7">
        <v>122</v>
      </c>
      <c r="E105" s="6">
        <v>1321760</v>
      </c>
      <c r="G105" s="6">
        <v>706990</v>
      </c>
      <c r="H105" s="6"/>
      <c r="I105" s="6">
        <v>88777</v>
      </c>
      <c r="J105" s="6"/>
      <c r="K105" s="6">
        <v>0</v>
      </c>
      <c r="L105" s="6"/>
      <c r="M105" s="6">
        <v>0</v>
      </c>
      <c r="N105" s="6"/>
      <c r="O105" s="6">
        <v>70877</v>
      </c>
      <c r="P105" s="6"/>
      <c r="Q105" s="6">
        <f t="shared" si="3"/>
        <v>159654</v>
      </c>
      <c r="R105" s="6"/>
      <c r="S105" s="6">
        <v>0</v>
      </c>
      <c r="T105" s="6"/>
      <c r="U105" s="6">
        <v>750868</v>
      </c>
      <c r="V105" s="6"/>
      <c r="W105" s="6">
        <v>0</v>
      </c>
      <c r="X105" s="6"/>
      <c r="Y105" s="6">
        <v>0</v>
      </c>
      <c r="Z105" s="6"/>
      <c r="AA105" s="6">
        <f t="shared" si="4"/>
        <v>750868</v>
      </c>
      <c r="AB105" s="6"/>
      <c r="AC105" s="6">
        <v>114835</v>
      </c>
      <c r="AD105" s="6"/>
      <c r="AE105" s="6">
        <v>20881</v>
      </c>
      <c r="AF105" s="6"/>
      <c r="AG105" s="6">
        <f t="shared" si="5"/>
        <v>135716</v>
      </c>
      <c r="AH105" s="6"/>
      <c r="AI105" s="6">
        <v>2205601</v>
      </c>
      <c r="AJ105" s="6"/>
      <c r="AK105" s="6">
        <v>-545662</v>
      </c>
      <c r="AL105" s="6"/>
      <c r="AM105" s="20">
        <v>-134499</v>
      </c>
      <c r="AN105" s="20"/>
      <c r="AO105" s="20">
        <v>-134499</v>
      </c>
      <c r="AP105" s="20"/>
      <c r="AQ105" s="20">
        <v>-134499</v>
      </c>
      <c r="AR105" s="20"/>
      <c r="AS105" s="20">
        <v>-187717</v>
      </c>
      <c r="AT105" s="20"/>
      <c r="AU105" s="20">
        <v>0</v>
      </c>
      <c r="AV105" s="20"/>
      <c r="AW105" s="20">
        <v>0</v>
      </c>
      <c r="AX105" s="20"/>
    </row>
    <row r="106" spans="1:50" s="9" customFormat="1" ht="13.8" x14ac:dyDescent="0.25">
      <c r="A106" s="9">
        <v>124</v>
      </c>
      <c r="B106" s="39" t="s">
        <v>111</v>
      </c>
      <c r="C106" s="7">
        <v>124</v>
      </c>
      <c r="E106" s="6">
        <v>42626</v>
      </c>
      <c r="G106" s="6">
        <v>28667</v>
      </c>
      <c r="H106" s="6"/>
      <c r="I106" s="6">
        <v>3600</v>
      </c>
      <c r="J106" s="6"/>
      <c r="K106" s="6">
        <v>0</v>
      </c>
      <c r="L106" s="6"/>
      <c r="M106" s="6">
        <v>0</v>
      </c>
      <c r="N106" s="6"/>
      <c r="O106" s="6">
        <v>11100</v>
      </c>
      <c r="P106" s="6"/>
      <c r="Q106" s="6">
        <f t="shared" si="3"/>
        <v>14700</v>
      </c>
      <c r="R106" s="6"/>
      <c r="S106" s="6">
        <v>0</v>
      </c>
      <c r="T106" s="6"/>
      <c r="U106" s="6">
        <v>30446</v>
      </c>
      <c r="V106" s="6"/>
      <c r="W106" s="6">
        <v>0</v>
      </c>
      <c r="X106" s="6"/>
      <c r="Y106" s="6">
        <v>0</v>
      </c>
      <c r="Z106" s="6"/>
      <c r="AA106" s="6">
        <f t="shared" si="4"/>
        <v>30446</v>
      </c>
      <c r="AB106" s="6"/>
      <c r="AC106" s="6">
        <v>4656</v>
      </c>
      <c r="AD106" s="6"/>
      <c r="AE106" s="6">
        <v>3589</v>
      </c>
      <c r="AF106" s="6"/>
      <c r="AG106" s="6">
        <f t="shared" si="5"/>
        <v>8245</v>
      </c>
      <c r="AH106" s="6"/>
      <c r="AI106" s="6">
        <v>89431</v>
      </c>
      <c r="AJ106" s="6"/>
      <c r="AK106" s="6">
        <v>-22125</v>
      </c>
      <c r="AL106" s="6"/>
      <c r="AM106" s="20">
        <v>-2711</v>
      </c>
      <c r="AN106" s="20"/>
      <c r="AO106" s="20">
        <v>-2711</v>
      </c>
      <c r="AP106" s="20"/>
      <c r="AQ106" s="20">
        <v>-2711</v>
      </c>
      <c r="AR106" s="20"/>
      <c r="AS106" s="20">
        <v>-7611</v>
      </c>
      <c r="AT106" s="20"/>
      <c r="AU106" s="20">
        <v>0</v>
      </c>
      <c r="AV106" s="20"/>
      <c r="AW106" s="20">
        <v>0</v>
      </c>
      <c r="AX106" s="20"/>
    </row>
    <row r="107" spans="1:50" s="9" customFormat="1" ht="13.8" x14ac:dyDescent="0.25">
      <c r="A107" s="9">
        <v>125</v>
      </c>
      <c r="B107" s="39" t="s">
        <v>112</v>
      </c>
      <c r="C107" s="7">
        <v>125</v>
      </c>
      <c r="E107" s="6">
        <v>628282</v>
      </c>
      <c r="G107" s="6">
        <v>355318</v>
      </c>
      <c r="H107" s="6"/>
      <c r="I107" s="6">
        <v>44617</v>
      </c>
      <c r="J107" s="6"/>
      <c r="K107" s="6">
        <v>0</v>
      </c>
      <c r="L107" s="6"/>
      <c r="M107" s="6">
        <v>0</v>
      </c>
      <c r="N107" s="6"/>
      <c r="O107" s="6">
        <v>62626</v>
      </c>
      <c r="P107" s="6"/>
      <c r="Q107" s="6">
        <f t="shared" si="3"/>
        <v>107243</v>
      </c>
      <c r="R107" s="6"/>
      <c r="S107" s="6">
        <v>0</v>
      </c>
      <c r="T107" s="6"/>
      <c r="U107" s="6">
        <v>377370</v>
      </c>
      <c r="V107" s="6"/>
      <c r="W107" s="6">
        <v>0</v>
      </c>
      <c r="X107" s="6"/>
      <c r="Y107" s="6">
        <v>0</v>
      </c>
      <c r="Z107" s="6"/>
      <c r="AA107" s="6">
        <f t="shared" si="4"/>
        <v>377370</v>
      </c>
      <c r="AB107" s="6"/>
      <c r="AC107" s="6">
        <v>57713</v>
      </c>
      <c r="AD107" s="6"/>
      <c r="AE107" s="6">
        <v>19495</v>
      </c>
      <c r="AF107" s="6"/>
      <c r="AG107" s="6">
        <f t="shared" si="5"/>
        <v>77208</v>
      </c>
      <c r="AH107" s="6"/>
      <c r="AI107" s="6">
        <v>1108487</v>
      </c>
      <c r="AJ107" s="6"/>
      <c r="AK107" s="6">
        <v>-274238</v>
      </c>
      <c r="AL107" s="6"/>
      <c r="AM107" s="20">
        <v>-58596</v>
      </c>
      <c r="AN107" s="20"/>
      <c r="AO107" s="20">
        <v>-58596</v>
      </c>
      <c r="AP107" s="20"/>
      <c r="AQ107" s="20">
        <v>-58594</v>
      </c>
      <c r="AR107" s="20"/>
      <c r="AS107" s="20">
        <v>-94343</v>
      </c>
      <c r="AT107" s="20"/>
      <c r="AU107" s="20">
        <v>0</v>
      </c>
      <c r="AV107" s="20"/>
      <c r="AW107" s="20">
        <v>0</v>
      </c>
      <c r="AX107" s="20"/>
    </row>
    <row r="108" spans="1:50" s="9" customFormat="1" ht="13.8" x14ac:dyDescent="0.25">
      <c r="A108" s="9">
        <v>126</v>
      </c>
      <c r="B108" s="39" t="s">
        <v>113</v>
      </c>
      <c r="C108" s="7">
        <v>126</v>
      </c>
      <c r="E108" s="6">
        <v>363126</v>
      </c>
      <c r="G108" s="6">
        <v>200209</v>
      </c>
      <c r="H108" s="6"/>
      <c r="I108" s="6">
        <v>25140</v>
      </c>
      <c r="J108" s="6"/>
      <c r="K108" s="6">
        <v>0</v>
      </c>
      <c r="L108" s="6"/>
      <c r="M108" s="6">
        <v>0</v>
      </c>
      <c r="N108" s="6"/>
      <c r="O108" s="6">
        <v>28453</v>
      </c>
      <c r="P108" s="6"/>
      <c r="Q108" s="6">
        <f t="shared" si="3"/>
        <v>53593</v>
      </c>
      <c r="R108" s="6"/>
      <c r="S108" s="6">
        <v>0</v>
      </c>
      <c r="T108" s="6"/>
      <c r="U108" s="6">
        <v>212634</v>
      </c>
      <c r="V108" s="6"/>
      <c r="W108" s="6">
        <v>0</v>
      </c>
      <c r="X108" s="6"/>
      <c r="Y108" s="6">
        <v>0</v>
      </c>
      <c r="Z108" s="6"/>
      <c r="AA108" s="6">
        <f t="shared" si="4"/>
        <v>212634</v>
      </c>
      <c r="AB108" s="6"/>
      <c r="AC108" s="6">
        <v>32519</v>
      </c>
      <c r="AD108" s="6"/>
      <c r="AE108" s="6">
        <v>9549</v>
      </c>
      <c r="AF108" s="6"/>
      <c r="AG108" s="6">
        <f t="shared" si="5"/>
        <v>42068</v>
      </c>
      <c r="AH108" s="6"/>
      <c r="AI108" s="6">
        <v>624592</v>
      </c>
      <c r="AJ108" s="6"/>
      <c r="AK108" s="6">
        <v>-154523</v>
      </c>
      <c r="AL108" s="6"/>
      <c r="AM108" s="20">
        <v>-35295</v>
      </c>
      <c r="AN108" s="20"/>
      <c r="AO108" s="20">
        <v>-35295</v>
      </c>
      <c r="AP108" s="20"/>
      <c r="AQ108" s="20">
        <v>-35294</v>
      </c>
      <c r="AR108" s="20"/>
      <c r="AS108" s="20">
        <v>-53159</v>
      </c>
      <c r="AT108" s="20"/>
      <c r="AU108" s="20">
        <v>0</v>
      </c>
      <c r="AV108" s="20"/>
      <c r="AW108" s="20">
        <v>0</v>
      </c>
      <c r="AX108" s="20"/>
    </row>
    <row r="109" spans="1:50" s="9" customFormat="1" ht="13.8" x14ac:dyDescent="0.25">
      <c r="A109" s="9">
        <v>127</v>
      </c>
      <c r="B109" s="39" t="s">
        <v>114</v>
      </c>
      <c r="C109" s="7">
        <v>127</v>
      </c>
      <c r="E109" s="6">
        <v>65995</v>
      </c>
      <c r="G109" s="6">
        <v>101460</v>
      </c>
      <c r="H109" s="6"/>
      <c r="I109" s="6">
        <v>12740</v>
      </c>
      <c r="J109" s="6"/>
      <c r="K109" s="6">
        <v>0</v>
      </c>
      <c r="L109" s="6"/>
      <c r="M109" s="6">
        <v>0</v>
      </c>
      <c r="N109" s="6"/>
      <c r="O109" s="6">
        <v>102939</v>
      </c>
      <c r="P109" s="6"/>
      <c r="Q109" s="6">
        <f t="shared" si="3"/>
        <v>115679</v>
      </c>
      <c r="R109" s="6"/>
      <c r="S109" s="6">
        <v>0</v>
      </c>
      <c r="T109" s="6"/>
      <c r="U109" s="6">
        <v>107757</v>
      </c>
      <c r="V109" s="6"/>
      <c r="W109" s="6">
        <v>0</v>
      </c>
      <c r="X109" s="6"/>
      <c r="Y109" s="6">
        <v>0</v>
      </c>
      <c r="Z109" s="6"/>
      <c r="AA109" s="6">
        <f t="shared" si="4"/>
        <v>107757</v>
      </c>
      <c r="AB109" s="6"/>
      <c r="AC109" s="6">
        <v>16480</v>
      </c>
      <c r="AD109" s="6"/>
      <c r="AE109" s="6">
        <v>33919</v>
      </c>
      <c r="AF109" s="6"/>
      <c r="AG109" s="6">
        <f t="shared" si="5"/>
        <v>50399</v>
      </c>
      <c r="AH109" s="6"/>
      <c r="AI109" s="6">
        <v>316525</v>
      </c>
      <c r="AJ109" s="6"/>
      <c r="AK109" s="6">
        <v>-78308</v>
      </c>
      <c r="AL109" s="6"/>
      <c r="AM109" s="20">
        <v>11621</v>
      </c>
      <c r="AN109" s="20"/>
      <c r="AO109" s="20">
        <v>11621</v>
      </c>
      <c r="AP109" s="20"/>
      <c r="AQ109" s="20">
        <v>11620</v>
      </c>
      <c r="AR109" s="20"/>
      <c r="AS109" s="20">
        <v>-26939</v>
      </c>
      <c r="AT109" s="20"/>
      <c r="AU109" s="20">
        <v>0</v>
      </c>
      <c r="AV109" s="20"/>
      <c r="AW109" s="20">
        <v>0</v>
      </c>
      <c r="AX109" s="20"/>
    </row>
    <row r="110" spans="1:50" s="9" customFormat="1" ht="13.8" x14ac:dyDescent="0.25">
      <c r="A110" s="9">
        <v>129</v>
      </c>
      <c r="B110" s="39" t="s">
        <v>115</v>
      </c>
      <c r="C110" s="7">
        <v>129</v>
      </c>
      <c r="E110" s="6">
        <v>16517</v>
      </c>
      <c r="G110" s="6">
        <v>8594</v>
      </c>
      <c r="H110" s="6"/>
      <c r="I110" s="6">
        <v>1079</v>
      </c>
      <c r="J110" s="6"/>
      <c r="K110" s="6">
        <v>0</v>
      </c>
      <c r="L110" s="6"/>
      <c r="M110" s="6">
        <v>0</v>
      </c>
      <c r="N110" s="6"/>
      <c r="O110" s="6">
        <v>525</v>
      </c>
      <c r="P110" s="6"/>
      <c r="Q110" s="6">
        <f t="shared" si="3"/>
        <v>1604</v>
      </c>
      <c r="R110" s="6"/>
      <c r="S110" s="6">
        <v>0</v>
      </c>
      <c r="T110" s="6"/>
      <c r="U110" s="6">
        <v>9128</v>
      </c>
      <c r="V110" s="6"/>
      <c r="W110" s="6">
        <v>0</v>
      </c>
      <c r="X110" s="6"/>
      <c r="Y110" s="6">
        <v>0</v>
      </c>
      <c r="Z110" s="6"/>
      <c r="AA110" s="6">
        <f t="shared" si="4"/>
        <v>9128</v>
      </c>
      <c r="AB110" s="6"/>
      <c r="AC110" s="6">
        <v>1396</v>
      </c>
      <c r="AD110" s="6"/>
      <c r="AE110" s="6">
        <v>142</v>
      </c>
      <c r="AF110" s="6"/>
      <c r="AG110" s="6">
        <f t="shared" si="5"/>
        <v>1538</v>
      </c>
      <c r="AH110" s="6"/>
      <c r="AI110" s="6">
        <v>26812</v>
      </c>
      <c r="AJ110" s="6"/>
      <c r="AK110" s="6">
        <v>-6633</v>
      </c>
      <c r="AL110" s="6"/>
      <c r="AM110" s="20">
        <v>-1747</v>
      </c>
      <c r="AN110" s="20"/>
      <c r="AO110" s="20">
        <v>-1747</v>
      </c>
      <c r="AP110" s="20"/>
      <c r="AQ110" s="20">
        <v>-1748</v>
      </c>
      <c r="AR110" s="20"/>
      <c r="AS110" s="20">
        <v>-2282</v>
      </c>
      <c r="AT110" s="20"/>
      <c r="AU110" s="20">
        <v>0</v>
      </c>
      <c r="AV110" s="20"/>
      <c r="AW110" s="20">
        <v>0</v>
      </c>
      <c r="AX110" s="20"/>
    </row>
    <row r="111" spans="1:50" s="9" customFormat="1" ht="13.8" x14ac:dyDescent="0.25">
      <c r="A111" s="9">
        <v>130</v>
      </c>
      <c r="B111" s="39" t="s">
        <v>116</v>
      </c>
      <c r="C111" s="7">
        <v>130</v>
      </c>
      <c r="E111" s="6">
        <v>514429</v>
      </c>
      <c r="G111" s="6">
        <v>249821</v>
      </c>
      <c r="H111" s="6"/>
      <c r="I111" s="6">
        <v>31370</v>
      </c>
      <c r="J111" s="6"/>
      <c r="K111" s="6">
        <v>0</v>
      </c>
      <c r="L111" s="6"/>
      <c r="M111" s="6">
        <v>0</v>
      </c>
      <c r="N111" s="6"/>
      <c r="O111" s="6">
        <v>0</v>
      </c>
      <c r="P111" s="6"/>
      <c r="Q111" s="6">
        <f t="shared" si="3"/>
        <v>31370</v>
      </c>
      <c r="R111" s="6"/>
      <c r="S111" s="6">
        <v>0</v>
      </c>
      <c r="T111" s="6"/>
      <c r="U111" s="6">
        <v>265326</v>
      </c>
      <c r="V111" s="6"/>
      <c r="W111" s="6">
        <v>0</v>
      </c>
      <c r="X111" s="6"/>
      <c r="Y111" s="6">
        <v>10485</v>
      </c>
      <c r="Z111" s="6"/>
      <c r="AA111" s="6">
        <f t="shared" si="4"/>
        <v>275811</v>
      </c>
      <c r="AB111" s="6"/>
      <c r="AC111" s="6">
        <v>40578</v>
      </c>
      <c r="AD111" s="6"/>
      <c r="AE111" s="6">
        <v>-4465</v>
      </c>
      <c r="AF111" s="6"/>
      <c r="AG111" s="6">
        <f t="shared" si="5"/>
        <v>36113</v>
      </c>
      <c r="AH111" s="6"/>
      <c r="AI111" s="6">
        <v>779369</v>
      </c>
      <c r="AJ111" s="6"/>
      <c r="AK111" s="6">
        <v>-192815</v>
      </c>
      <c r="AL111" s="6"/>
      <c r="AM111" s="20">
        <v>-59370</v>
      </c>
      <c r="AN111" s="20"/>
      <c r="AO111" s="20">
        <v>-59370</v>
      </c>
      <c r="AP111" s="20"/>
      <c r="AQ111" s="20">
        <v>-59371</v>
      </c>
      <c r="AR111" s="20"/>
      <c r="AS111" s="20">
        <v>-66332</v>
      </c>
      <c r="AT111" s="20"/>
      <c r="AU111" s="20">
        <v>0</v>
      </c>
      <c r="AV111" s="20"/>
      <c r="AW111" s="20">
        <v>0</v>
      </c>
      <c r="AX111" s="20"/>
    </row>
    <row r="112" spans="1:50" s="9" customFormat="1" ht="13.8" x14ac:dyDescent="0.25">
      <c r="A112" s="9">
        <v>131</v>
      </c>
      <c r="B112" s="39" t="s">
        <v>117</v>
      </c>
      <c r="C112" s="7">
        <v>131</v>
      </c>
      <c r="E112" s="6">
        <v>136072</v>
      </c>
      <c r="G112" s="6">
        <v>71910</v>
      </c>
      <c r="H112" s="6"/>
      <c r="I112" s="6">
        <v>9030</v>
      </c>
      <c r="J112" s="6"/>
      <c r="K112" s="6">
        <v>0</v>
      </c>
      <c r="L112" s="6"/>
      <c r="M112" s="6">
        <v>0</v>
      </c>
      <c r="N112" s="6"/>
      <c r="O112" s="6">
        <v>5986</v>
      </c>
      <c r="P112" s="6"/>
      <c r="Q112" s="6">
        <f t="shared" si="3"/>
        <v>15016</v>
      </c>
      <c r="R112" s="6"/>
      <c r="S112" s="6">
        <v>0</v>
      </c>
      <c r="T112" s="6"/>
      <c r="U112" s="6">
        <v>76373</v>
      </c>
      <c r="V112" s="6"/>
      <c r="W112" s="6">
        <v>0</v>
      </c>
      <c r="X112" s="6"/>
      <c r="Y112" s="6">
        <v>0</v>
      </c>
      <c r="Z112" s="6"/>
      <c r="AA112" s="6">
        <f t="shared" si="4"/>
        <v>76373</v>
      </c>
      <c r="AB112" s="6"/>
      <c r="AC112" s="6">
        <v>11680</v>
      </c>
      <c r="AD112" s="6"/>
      <c r="AE112" s="6">
        <v>1716</v>
      </c>
      <c r="AF112" s="6"/>
      <c r="AG112" s="6">
        <f t="shared" si="5"/>
        <v>13396</v>
      </c>
      <c r="AH112" s="6"/>
      <c r="AI112" s="6">
        <v>224339</v>
      </c>
      <c r="AJ112" s="6"/>
      <c r="AK112" s="6">
        <v>-55501</v>
      </c>
      <c r="AL112" s="6"/>
      <c r="AM112" s="20">
        <v>-14088</v>
      </c>
      <c r="AN112" s="20"/>
      <c r="AO112" s="20">
        <v>-14088</v>
      </c>
      <c r="AP112" s="20"/>
      <c r="AQ112" s="20">
        <v>-14087</v>
      </c>
      <c r="AR112" s="20"/>
      <c r="AS112" s="20">
        <v>-19093</v>
      </c>
      <c r="AT112" s="20"/>
      <c r="AU112" s="20">
        <v>0</v>
      </c>
      <c r="AV112" s="20"/>
      <c r="AW112" s="20">
        <v>0</v>
      </c>
      <c r="AX112" s="20"/>
    </row>
    <row r="113" spans="1:50" s="9" customFormat="1" ht="13.8" x14ac:dyDescent="0.25">
      <c r="A113" s="9">
        <v>132</v>
      </c>
      <c r="B113" s="39" t="s">
        <v>118</v>
      </c>
      <c r="C113" s="7">
        <v>132</v>
      </c>
      <c r="E113" s="6">
        <v>190979</v>
      </c>
      <c r="G113" s="6">
        <v>102091</v>
      </c>
      <c r="H113" s="6"/>
      <c r="I113" s="6">
        <v>12820</v>
      </c>
      <c r="J113" s="6"/>
      <c r="K113" s="6">
        <v>0</v>
      </c>
      <c r="L113" s="6"/>
      <c r="M113" s="6">
        <v>0</v>
      </c>
      <c r="N113" s="6"/>
      <c r="O113" s="6">
        <v>10150</v>
      </c>
      <c r="P113" s="6"/>
      <c r="Q113" s="6">
        <f t="shared" si="3"/>
        <v>22970</v>
      </c>
      <c r="R113" s="6"/>
      <c r="S113" s="6">
        <v>0</v>
      </c>
      <c r="T113" s="6"/>
      <c r="U113" s="6">
        <v>108427</v>
      </c>
      <c r="V113" s="6"/>
      <c r="W113" s="6">
        <v>0</v>
      </c>
      <c r="X113" s="6"/>
      <c r="Y113" s="6">
        <v>0</v>
      </c>
      <c r="Z113" s="6"/>
      <c r="AA113" s="6">
        <f t="shared" si="4"/>
        <v>108427</v>
      </c>
      <c r="AB113" s="6"/>
      <c r="AC113" s="6">
        <v>16582</v>
      </c>
      <c r="AD113" s="6"/>
      <c r="AE113" s="6">
        <v>2987</v>
      </c>
      <c r="AF113" s="6"/>
      <c r="AG113" s="6">
        <f t="shared" si="5"/>
        <v>19569</v>
      </c>
      <c r="AH113" s="6"/>
      <c r="AI113" s="6">
        <v>318494</v>
      </c>
      <c r="AJ113" s="6"/>
      <c r="AK113" s="6">
        <v>-78795</v>
      </c>
      <c r="AL113" s="6"/>
      <c r="AM113" s="20">
        <v>-19451</v>
      </c>
      <c r="AN113" s="20"/>
      <c r="AO113" s="20">
        <v>-19451</v>
      </c>
      <c r="AP113" s="20"/>
      <c r="AQ113" s="20">
        <v>-19449</v>
      </c>
      <c r="AR113" s="20"/>
      <c r="AS113" s="20">
        <v>-27107</v>
      </c>
      <c r="AT113" s="20"/>
      <c r="AU113" s="20">
        <v>0</v>
      </c>
      <c r="AV113" s="20"/>
      <c r="AW113" s="20">
        <v>0</v>
      </c>
      <c r="AX113" s="20"/>
    </row>
    <row r="114" spans="1:50" s="9" customFormat="1" ht="13.8" x14ac:dyDescent="0.25">
      <c r="A114" s="9">
        <v>133</v>
      </c>
      <c r="B114" s="39" t="s">
        <v>119</v>
      </c>
      <c r="C114" s="7">
        <v>133</v>
      </c>
      <c r="E114" s="6">
        <v>129272</v>
      </c>
      <c r="G114" s="6">
        <v>60586</v>
      </c>
      <c r="H114" s="6"/>
      <c r="I114" s="6">
        <v>7608</v>
      </c>
      <c r="J114" s="6"/>
      <c r="K114" s="6">
        <v>0</v>
      </c>
      <c r="L114" s="6"/>
      <c r="M114" s="6">
        <v>0</v>
      </c>
      <c r="N114" s="6"/>
      <c r="O114" s="6">
        <v>0</v>
      </c>
      <c r="P114" s="6"/>
      <c r="Q114" s="6">
        <f t="shared" si="3"/>
        <v>7608</v>
      </c>
      <c r="R114" s="6"/>
      <c r="S114" s="6">
        <v>0</v>
      </c>
      <c r="T114" s="6"/>
      <c r="U114" s="6">
        <v>64346</v>
      </c>
      <c r="V114" s="6"/>
      <c r="W114" s="6">
        <v>0</v>
      </c>
      <c r="X114" s="6"/>
      <c r="Y114" s="6">
        <v>5928</v>
      </c>
      <c r="Z114" s="6"/>
      <c r="AA114" s="6">
        <f t="shared" si="4"/>
        <v>70274</v>
      </c>
      <c r="AB114" s="6"/>
      <c r="AC114" s="6">
        <v>9841</v>
      </c>
      <c r="AD114" s="6"/>
      <c r="AE114" s="6">
        <v>-2211</v>
      </c>
      <c r="AF114" s="6"/>
      <c r="AG114" s="6">
        <f t="shared" si="5"/>
        <v>7630</v>
      </c>
      <c r="AH114" s="6"/>
      <c r="AI114" s="6">
        <v>189011</v>
      </c>
      <c r="AJ114" s="6"/>
      <c r="AK114" s="6">
        <v>-46761</v>
      </c>
      <c r="AL114" s="6"/>
      <c r="AM114" s="20">
        <v>-15527</v>
      </c>
      <c r="AN114" s="20"/>
      <c r="AO114" s="20">
        <v>-15527</v>
      </c>
      <c r="AP114" s="20"/>
      <c r="AQ114" s="20">
        <v>-15527</v>
      </c>
      <c r="AR114" s="20"/>
      <c r="AS114" s="20">
        <v>-16087</v>
      </c>
      <c r="AT114" s="20"/>
      <c r="AU114" s="20">
        <v>0</v>
      </c>
      <c r="AV114" s="20"/>
      <c r="AW114" s="20">
        <v>0</v>
      </c>
      <c r="AX114" s="20"/>
    </row>
    <row r="115" spans="1:50" s="9" customFormat="1" ht="13.8" x14ac:dyDescent="0.25">
      <c r="A115" s="9">
        <v>134</v>
      </c>
      <c r="B115" s="39" t="s">
        <v>120</v>
      </c>
      <c r="C115" s="7">
        <v>134</v>
      </c>
      <c r="E115" s="6">
        <v>427303</v>
      </c>
      <c r="G115" s="6">
        <v>266247</v>
      </c>
      <c r="H115" s="6"/>
      <c r="I115" s="6">
        <v>33433</v>
      </c>
      <c r="J115" s="6"/>
      <c r="K115" s="6">
        <v>0</v>
      </c>
      <c r="L115" s="6"/>
      <c r="M115" s="6">
        <v>0</v>
      </c>
      <c r="N115" s="6"/>
      <c r="O115" s="6">
        <v>79537</v>
      </c>
      <c r="P115" s="6"/>
      <c r="Q115" s="6">
        <f t="shared" si="3"/>
        <v>112970</v>
      </c>
      <c r="R115" s="6"/>
      <c r="S115" s="6">
        <v>0</v>
      </c>
      <c r="T115" s="6"/>
      <c r="U115" s="6">
        <v>282771</v>
      </c>
      <c r="V115" s="6"/>
      <c r="W115" s="6">
        <v>0</v>
      </c>
      <c r="X115" s="6"/>
      <c r="Y115" s="6">
        <v>0</v>
      </c>
      <c r="Z115" s="6"/>
      <c r="AA115" s="6">
        <f t="shared" si="4"/>
        <v>282771</v>
      </c>
      <c r="AB115" s="6"/>
      <c r="AC115" s="6">
        <v>43246</v>
      </c>
      <c r="AD115" s="6"/>
      <c r="AE115" s="6">
        <v>25479</v>
      </c>
      <c r="AF115" s="6"/>
      <c r="AG115" s="6">
        <f t="shared" si="5"/>
        <v>68725</v>
      </c>
      <c r="AH115" s="6"/>
      <c r="AI115" s="6">
        <v>830611</v>
      </c>
      <c r="AJ115" s="6"/>
      <c r="AK115" s="6">
        <v>-205492</v>
      </c>
      <c r="AL115" s="6"/>
      <c r="AM115" s="20">
        <v>-33036</v>
      </c>
      <c r="AN115" s="20"/>
      <c r="AO115" s="20">
        <v>-33036</v>
      </c>
      <c r="AP115" s="20"/>
      <c r="AQ115" s="20">
        <v>-33037</v>
      </c>
      <c r="AR115" s="20"/>
      <c r="AS115" s="20">
        <v>-70693</v>
      </c>
      <c r="AT115" s="20"/>
      <c r="AU115" s="20">
        <v>0</v>
      </c>
      <c r="AV115" s="20"/>
      <c r="AW115" s="20">
        <v>0</v>
      </c>
      <c r="AX115" s="20"/>
    </row>
    <row r="116" spans="1:50" s="9" customFormat="1" ht="13.8" x14ac:dyDescent="0.25">
      <c r="A116" s="9">
        <v>136</v>
      </c>
      <c r="B116" s="39" t="s">
        <v>121</v>
      </c>
      <c r="C116" s="7">
        <v>136</v>
      </c>
      <c r="E116" s="6">
        <v>85295</v>
      </c>
      <c r="G116" s="6">
        <v>46164</v>
      </c>
      <c r="H116" s="6"/>
      <c r="I116" s="6">
        <v>5797</v>
      </c>
      <c r="J116" s="6"/>
      <c r="K116" s="6">
        <v>0</v>
      </c>
      <c r="L116" s="6"/>
      <c r="M116" s="6">
        <v>0</v>
      </c>
      <c r="N116" s="6"/>
      <c r="O116" s="6">
        <v>5386</v>
      </c>
      <c r="P116" s="6"/>
      <c r="Q116" s="6">
        <f t="shared" si="3"/>
        <v>11183</v>
      </c>
      <c r="R116" s="6"/>
      <c r="S116" s="6">
        <v>0</v>
      </c>
      <c r="T116" s="6"/>
      <c r="U116" s="6">
        <v>49029</v>
      </c>
      <c r="V116" s="6"/>
      <c r="W116" s="6">
        <v>0</v>
      </c>
      <c r="X116" s="6"/>
      <c r="Y116" s="6">
        <v>0</v>
      </c>
      <c r="Z116" s="6"/>
      <c r="AA116" s="6">
        <f t="shared" si="4"/>
        <v>49029</v>
      </c>
      <c r="AB116" s="6"/>
      <c r="AC116" s="6">
        <v>7498</v>
      </c>
      <c r="AD116" s="6"/>
      <c r="AE116" s="6">
        <v>1617</v>
      </c>
      <c r="AF116" s="6"/>
      <c r="AG116" s="6">
        <f t="shared" si="5"/>
        <v>9115</v>
      </c>
      <c r="AH116" s="6"/>
      <c r="AI116" s="6">
        <v>144019</v>
      </c>
      <c r="AJ116" s="6"/>
      <c r="AK116" s="6">
        <v>-35630</v>
      </c>
      <c r="AL116" s="6"/>
      <c r="AM116" s="20">
        <v>-8529</v>
      </c>
      <c r="AN116" s="20"/>
      <c r="AO116" s="20">
        <v>-8529</v>
      </c>
      <c r="AP116" s="20"/>
      <c r="AQ116" s="20">
        <v>-8530</v>
      </c>
      <c r="AR116" s="20"/>
      <c r="AS116" s="20">
        <v>-12257</v>
      </c>
      <c r="AT116" s="20"/>
      <c r="AU116" s="20">
        <v>0</v>
      </c>
      <c r="AV116" s="20"/>
      <c r="AW116" s="20">
        <v>0</v>
      </c>
      <c r="AX116" s="20"/>
    </row>
    <row r="117" spans="1:50" s="9" customFormat="1" ht="13.8" x14ac:dyDescent="0.25">
      <c r="A117" s="9">
        <v>137</v>
      </c>
      <c r="B117" s="39" t="s">
        <v>122</v>
      </c>
      <c r="C117" s="7">
        <v>137</v>
      </c>
      <c r="E117" s="6">
        <v>66078</v>
      </c>
      <c r="G117" s="6">
        <v>40865</v>
      </c>
      <c r="H117" s="6"/>
      <c r="I117" s="6">
        <v>5131</v>
      </c>
      <c r="J117" s="6"/>
      <c r="K117" s="6">
        <v>0</v>
      </c>
      <c r="L117" s="6"/>
      <c r="M117" s="6">
        <v>0</v>
      </c>
      <c r="N117" s="6"/>
      <c r="O117" s="6">
        <v>11837</v>
      </c>
      <c r="P117" s="6"/>
      <c r="Q117" s="6">
        <f t="shared" si="3"/>
        <v>16968</v>
      </c>
      <c r="R117" s="6"/>
      <c r="S117" s="6">
        <v>0</v>
      </c>
      <c r="T117" s="6"/>
      <c r="U117" s="6">
        <v>43401</v>
      </c>
      <c r="V117" s="6"/>
      <c r="W117" s="6">
        <v>0</v>
      </c>
      <c r="X117" s="6"/>
      <c r="Y117" s="6">
        <v>0</v>
      </c>
      <c r="Z117" s="6"/>
      <c r="AA117" s="6">
        <f t="shared" si="4"/>
        <v>43401</v>
      </c>
      <c r="AB117" s="6"/>
      <c r="AC117" s="6">
        <v>6638</v>
      </c>
      <c r="AD117" s="6"/>
      <c r="AE117" s="6">
        <v>3787</v>
      </c>
      <c r="AF117" s="6"/>
      <c r="AG117" s="6">
        <f t="shared" si="5"/>
        <v>10425</v>
      </c>
      <c r="AH117" s="6"/>
      <c r="AI117" s="6">
        <v>127486</v>
      </c>
      <c r="AJ117" s="6"/>
      <c r="AK117" s="6">
        <v>-31540</v>
      </c>
      <c r="AL117" s="6"/>
      <c r="AM117" s="20">
        <v>-5194</v>
      </c>
      <c r="AN117" s="20"/>
      <c r="AO117" s="20">
        <v>-5194</v>
      </c>
      <c r="AP117" s="20"/>
      <c r="AQ117" s="20">
        <v>-5194</v>
      </c>
      <c r="AR117" s="20"/>
      <c r="AS117" s="20">
        <v>-10850</v>
      </c>
      <c r="AT117" s="20"/>
      <c r="AU117" s="20">
        <v>0</v>
      </c>
      <c r="AV117" s="20"/>
      <c r="AW117" s="20">
        <v>0</v>
      </c>
      <c r="AX117" s="20"/>
    </row>
    <row r="118" spans="1:50" s="9" customFormat="1" ht="13.8" x14ac:dyDescent="0.25">
      <c r="A118" s="9">
        <v>139</v>
      </c>
      <c r="B118" s="39" t="s">
        <v>123</v>
      </c>
      <c r="C118" s="7">
        <v>139</v>
      </c>
      <c r="E118" s="6">
        <v>252988</v>
      </c>
      <c r="G118" s="6">
        <v>140501</v>
      </c>
      <c r="H118" s="6"/>
      <c r="I118" s="6">
        <v>17643</v>
      </c>
      <c r="J118" s="6"/>
      <c r="K118" s="6">
        <v>0</v>
      </c>
      <c r="L118" s="6"/>
      <c r="M118" s="6">
        <v>0</v>
      </c>
      <c r="N118" s="6"/>
      <c r="O118" s="6">
        <v>21351</v>
      </c>
      <c r="P118" s="6"/>
      <c r="Q118" s="6">
        <f t="shared" si="3"/>
        <v>38994</v>
      </c>
      <c r="R118" s="6"/>
      <c r="S118" s="6">
        <v>0</v>
      </c>
      <c r="T118" s="6"/>
      <c r="U118" s="6">
        <v>149221</v>
      </c>
      <c r="V118" s="6"/>
      <c r="W118" s="6">
        <v>0</v>
      </c>
      <c r="X118" s="6"/>
      <c r="Y118" s="6">
        <v>0</v>
      </c>
      <c r="Z118" s="6"/>
      <c r="AA118" s="6">
        <f t="shared" si="4"/>
        <v>149221</v>
      </c>
      <c r="AB118" s="6"/>
      <c r="AC118" s="6">
        <v>22821</v>
      </c>
      <c r="AD118" s="6"/>
      <c r="AE118" s="6">
        <v>6571</v>
      </c>
      <c r="AF118" s="6"/>
      <c r="AG118" s="6">
        <f t="shared" si="5"/>
        <v>29392</v>
      </c>
      <c r="AH118" s="6"/>
      <c r="AI118" s="6">
        <v>438322</v>
      </c>
      <c r="AJ118" s="6"/>
      <c r="AK118" s="6">
        <v>-108440</v>
      </c>
      <c r="AL118" s="6"/>
      <c r="AM118" s="20">
        <v>-24307</v>
      </c>
      <c r="AN118" s="20"/>
      <c r="AO118" s="20">
        <v>-24307</v>
      </c>
      <c r="AP118" s="20"/>
      <c r="AQ118" s="20">
        <v>-24307</v>
      </c>
      <c r="AR118" s="20"/>
      <c r="AS118" s="20">
        <v>-37305</v>
      </c>
      <c r="AT118" s="20"/>
      <c r="AU118" s="20">
        <v>0</v>
      </c>
      <c r="AV118" s="20"/>
      <c r="AW118" s="20">
        <v>0</v>
      </c>
      <c r="AX118" s="20"/>
    </row>
    <row r="119" spans="1:50" s="9" customFormat="1" ht="13.8" x14ac:dyDescent="0.25">
      <c r="A119" s="9">
        <v>140</v>
      </c>
      <c r="B119" s="39" t="s">
        <v>124</v>
      </c>
      <c r="C119" s="7">
        <v>140</v>
      </c>
      <c r="E119" s="6">
        <v>2885673</v>
      </c>
      <c r="G119" s="6">
        <v>1370138</v>
      </c>
      <c r="H119" s="6"/>
      <c r="I119" s="6">
        <v>172048</v>
      </c>
      <c r="J119" s="6"/>
      <c r="K119" s="6">
        <v>0</v>
      </c>
      <c r="L119" s="6"/>
      <c r="M119" s="6">
        <v>0</v>
      </c>
      <c r="N119" s="6"/>
      <c r="O119" s="6">
        <v>0</v>
      </c>
      <c r="P119" s="6"/>
      <c r="Q119" s="6">
        <f t="shared" si="3"/>
        <v>172048</v>
      </c>
      <c r="R119" s="6"/>
      <c r="S119" s="6">
        <v>0</v>
      </c>
      <c r="T119" s="6"/>
      <c r="U119" s="6">
        <v>1455173</v>
      </c>
      <c r="V119" s="6"/>
      <c r="W119" s="6">
        <v>0</v>
      </c>
      <c r="X119" s="6"/>
      <c r="Y119" s="6">
        <v>105730</v>
      </c>
      <c r="Z119" s="6"/>
      <c r="AA119" s="6">
        <f t="shared" si="4"/>
        <v>1560903</v>
      </c>
      <c r="AB119" s="6"/>
      <c r="AC119" s="6">
        <v>222548</v>
      </c>
      <c r="AD119" s="6"/>
      <c r="AE119" s="6">
        <v>-40563</v>
      </c>
      <c r="AF119" s="6"/>
      <c r="AG119" s="6">
        <f t="shared" si="5"/>
        <v>181985</v>
      </c>
      <c r="AH119" s="6"/>
      <c r="AI119" s="6">
        <v>4274426</v>
      </c>
      <c r="AJ119" s="6"/>
      <c r="AK119" s="6">
        <v>-1057486</v>
      </c>
      <c r="AL119" s="6"/>
      <c r="AM119" s="20">
        <v>-341687</v>
      </c>
      <c r="AN119" s="20"/>
      <c r="AO119" s="20">
        <v>-341687</v>
      </c>
      <c r="AP119" s="20"/>
      <c r="AQ119" s="20">
        <v>-341687</v>
      </c>
      <c r="AR119" s="20"/>
      <c r="AS119" s="20">
        <v>-363793</v>
      </c>
      <c r="AT119" s="20"/>
      <c r="AU119" s="20">
        <v>0</v>
      </c>
      <c r="AV119" s="20"/>
      <c r="AW119" s="20">
        <v>0</v>
      </c>
      <c r="AX119" s="20"/>
    </row>
    <row r="120" spans="1:50" s="9" customFormat="1" ht="13.8" x14ac:dyDescent="0.25">
      <c r="A120" s="9">
        <v>141</v>
      </c>
      <c r="B120" s="39" t="s">
        <v>125</v>
      </c>
      <c r="C120" s="7">
        <v>141</v>
      </c>
      <c r="E120" s="6">
        <v>1170282</v>
      </c>
      <c r="G120" s="6">
        <v>519274</v>
      </c>
      <c r="H120" s="6"/>
      <c r="I120" s="6">
        <v>65205</v>
      </c>
      <c r="J120" s="6"/>
      <c r="K120" s="6">
        <v>0</v>
      </c>
      <c r="L120" s="6"/>
      <c r="M120" s="6">
        <v>0</v>
      </c>
      <c r="N120" s="6"/>
      <c r="O120" s="6">
        <v>0</v>
      </c>
      <c r="P120" s="6"/>
      <c r="Q120" s="6">
        <f t="shared" si="3"/>
        <v>65205</v>
      </c>
      <c r="R120" s="6"/>
      <c r="S120" s="6">
        <v>0</v>
      </c>
      <c r="T120" s="6"/>
      <c r="U120" s="6">
        <v>551501</v>
      </c>
      <c r="V120" s="6"/>
      <c r="W120" s="6">
        <v>0</v>
      </c>
      <c r="X120" s="6"/>
      <c r="Y120" s="6">
        <v>97543</v>
      </c>
      <c r="Z120" s="6"/>
      <c r="AA120" s="6">
        <f t="shared" si="4"/>
        <v>649044</v>
      </c>
      <c r="AB120" s="6"/>
      <c r="AC120" s="6">
        <v>84344</v>
      </c>
      <c r="AD120" s="6"/>
      <c r="AE120" s="6">
        <v>-34531</v>
      </c>
      <c r="AF120" s="6"/>
      <c r="AG120" s="6">
        <f t="shared" si="5"/>
        <v>49813</v>
      </c>
      <c r="AH120" s="6"/>
      <c r="AI120" s="6">
        <v>1619980</v>
      </c>
      <c r="AJ120" s="6"/>
      <c r="AK120" s="6">
        <v>-400781</v>
      </c>
      <c r="AL120" s="6"/>
      <c r="AM120" s="20">
        <v>-148655</v>
      </c>
      <c r="AN120" s="20"/>
      <c r="AO120" s="20">
        <v>-148655</v>
      </c>
      <c r="AP120" s="20"/>
      <c r="AQ120" s="20">
        <v>-148653</v>
      </c>
      <c r="AR120" s="20"/>
      <c r="AS120" s="20">
        <v>-137875</v>
      </c>
      <c r="AT120" s="20"/>
      <c r="AU120" s="20">
        <v>0</v>
      </c>
      <c r="AV120" s="20"/>
      <c r="AW120" s="20">
        <v>0</v>
      </c>
      <c r="AX120" s="20"/>
    </row>
    <row r="121" spans="1:50" s="9" customFormat="1" ht="13.8" x14ac:dyDescent="0.25">
      <c r="A121" s="9">
        <v>142</v>
      </c>
      <c r="B121" s="39" t="s">
        <v>126</v>
      </c>
      <c r="C121" s="7">
        <v>142</v>
      </c>
      <c r="E121" s="6">
        <v>1946611</v>
      </c>
      <c r="G121" s="6">
        <v>896070</v>
      </c>
      <c r="H121" s="6"/>
      <c r="I121" s="6">
        <v>112520</v>
      </c>
      <c r="J121" s="6"/>
      <c r="K121" s="6">
        <v>0</v>
      </c>
      <c r="L121" s="6"/>
      <c r="M121" s="6">
        <v>0</v>
      </c>
      <c r="N121" s="6"/>
      <c r="O121" s="6">
        <v>0</v>
      </c>
      <c r="P121" s="6"/>
      <c r="Q121" s="6">
        <f t="shared" si="3"/>
        <v>112520</v>
      </c>
      <c r="R121" s="6"/>
      <c r="S121" s="6">
        <v>0</v>
      </c>
      <c r="T121" s="6"/>
      <c r="U121" s="6">
        <v>951683</v>
      </c>
      <c r="V121" s="6"/>
      <c r="W121" s="6">
        <v>0</v>
      </c>
      <c r="X121" s="6"/>
      <c r="Y121" s="6">
        <v>113683</v>
      </c>
      <c r="Z121" s="6"/>
      <c r="AA121" s="6">
        <f t="shared" si="4"/>
        <v>1065366</v>
      </c>
      <c r="AB121" s="6"/>
      <c r="AC121" s="6">
        <v>145547</v>
      </c>
      <c r="AD121" s="6"/>
      <c r="AE121" s="6">
        <v>-41374</v>
      </c>
      <c r="AF121" s="6"/>
      <c r="AG121" s="6">
        <f t="shared" si="5"/>
        <v>104173</v>
      </c>
      <c r="AH121" s="6"/>
      <c r="AI121" s="6">
        <v>2795474</v>
      </c>
      <c r="AJ121" s="6"/>
      <c r="AK121" s="6">
        <v>-691596</v>
      </c>
      <c r="AL121" s="6"/>
      <c r="AM121" s="20">
        <v>-238308</v>
      </c>
      <c r="AN121" s="20"/>
      <c r="AO121" s="20">
        <v>-238308</v>
      </c>
      <c r="AP121" s="20"/>
      <c r="AQ121" s="20">
        <v>-238310</v>
      </c>
      <c r="AR121" s="20"/>
      <c r="AS121" s="20">
        <v>-237921</v>
      </c>
      <c r="AT121" s="20"/>
      <c r="AU121" s="20">
        <v>0</v>
      </c>
      <c r="AV121" s="20"/>
      <c r="AW121" s="20">
        <v>0</v>
      </c>
      <c r="AX121" s="20"/>
    </row>
    <row r="122" spans="1:50" s="9" customFormat="1" ht="13.8" x14ac:dyDescent="0.25">
      <c r="A122" s="9">
        <v>143</v>
      </c>
      <c r="B122" s="39" t="s">
        <v>127</v>
      </c>
      <c r="C122" s="7">
        <v>143</v>
      </c>
      <c r="E122" s="6">
        <v>669391</v>
      </c>
      <c r="G122" s="6">
        <v>353125</v>
      </c>
      <c r="H122" s="6"/>
      <c r="I122" s="6">
        <v>44342</v>
      </c>
      <c r="J122" s="6"/>
      <c r="K122" s="6">
        <v>0</v>
      </c>
      <c r="L122" s="6"/>
      <c r="M122" s="6">
        <v>0</v>
      </c>
      <c r="N122" s="6"/>
      <c r="O122" s="6">
        <v>28499</v>
      </c>
      <c r="P122" s="6"/>
      <c r="Q122" s="6">
        <f t="shared" si="3"/>
        <v>72841</v>
      </c>
      <c r="R122" s="6"/>
      <c r="S122" s="6">
        <v>0</v>
      </c>
      <c r="T122" s="6"/>
      <c r="U122" s="6">
        <v>375041</v>
      </c>
      <c r="V122" s="6"/>
      <c r="W122" s="6">
        <v>0</v>
      </c>
      <c r="X122" s="6"/>
      <c r="Y122" s="6">
        <v>0</v>
      </c>
      <c r="Z122" s="6"/>
      <c r="AA122" s="6">
        <f t="shared" si="4"/>
        <v>375041</v>
      </c>
      <c r="AB122" s="6"/>
      <c r="AC122" s="6">
        <v>57357</v>
      </c>
      <c r="AD122" s="6"/>
      <c r="AE122" s="6">
        <v>8129</v>
      </c>
      <c r="AF122" s="6"/>
      <c r="AG122" s="6">
        <f t="shared" si="5"/>
        <v>65486</v>
      </c>
      <c r="AH122" s="6"/>
      <c r="AI122" s="6">
        <v>1101646</v>
      </c>
      <c r="AJ122" s="6"/>
      <c r="AK122" s="6">
        <v>-272545</v>
      </c>
      <c r="AL122" s="6"/>
      <c r="AM122" s="20">
        <v>-69479</v>
      </c>
      <c r="AN122" s="20"/>
      <c r="AO122" s="20">
        <v>-69479</v>
      </c>
      <c r="AP122" s="20"/>
      <c r="AQ122" s="20">
        <v>-69481</v>
      </c>
      <c r="AR122" s="20"/>
      <c r="AS122" s="20">
        <v>-93760</v>
      </c>
      <c r="AT122" s="20"/>
      <c r="AU122" s="20">
        <v>0</v>
      </c>
      <c r="AV122" s="20"/>
      <c r="AW122" s="20">
        <v>0</v>
      </c>
      <c r="AX122" s="20"/>
    </row>
    <row r="123" spans="1:50" s="9" customFormat="1" ht="13.8" x14ac:dyDescent="0.25">
      <c r="A123" s="9">
        <v>144</v>
      </c>
      <c r="B123" s="39" t="s">
        <v>295</v>
      </c>
      <c r="C123" s="7">
        <v>144</v>
      </c>
      <c r="E123" s="6">
        <v>1976</v>
      </c>
      <c r="G123" s="6">
        <v>0</v>
      </c>
      <c r="H123" s="6"/>
      <c r="I123" s="6">
        <v>0</v>
      </c>
      <c r="J123" s="6"/>
      <c r="K123" s="6">
        <v>0</v>
      </c>
      <c r="L123" s="6"/>
      <c r="M123" s="6">
        <v>0</v>
      </c>
      <c r="N123" s="6"/>
      <c r="O123" s="6">
        <v>0</v>
      </c>
      <c r="P123" s="6"/>
      <c r="Q123" s="6">
        <f t="shared" si="3"/>
        <v>0</v>
      </c>
      <c r="R123" s="6"/>
      <c r="S123" s="6">
        <v>0</v>
      </c>
      <c r="T123" s="6"/>
      <c r="U123" s="6">
        <v>0</v>
      </c>
      <c r="V123" s="6"/>
      <c r="W123" s="6">
        <v>0</v>
      </c>
      <c r="X123" s="6"/>
      <c r="Y123" s="6">
        <v>1482</v>
      </c>
      <c r="Z123" s="6"/>
      <c r="AA123" s="6">
        <f t="shared" si="4"/>
        <v>1482</v>
      </c>
      <c r="AB123" s="6"/>
      <c r="AC123" s="6">
        <v>0</v>
      </c>
      <c r="AD123" s="6"/>
      <c r="AE123" s="6">
        <v>-494</v>
      </c>
      <c r="AF123" s="6"/>
      <c r="AG123" s="6">
        <f t="shared" si="5"/>
        <v>-494</v>
      </c>
      <c r="AH123" s="6"/>
      <c r="AI123" s="6">
        <v>0</v>
      </c>
      <c r="AJ123" s="6"/>
      <c r="AK123" s="6">
        <v>0</v>
      </c>
      <c r="AL123" s="6"/>
      <c r="AM123" s="20">
        <v>-494</v>
      </c>
      <c r="AN123" s="20"/>
      <c r="AO123" s="20">
        <v>-494</v>
      </c>
      <c r="AP123" s="20"/>
      <c r="AQ123" s="20">
        <v>-494</v>
      </c>
      <c r="AR123" s="20"/>
      <c r="AS123" s="20">
        <v>0</v>
      </c>
      <c r="AT123" s="20"/>
      <c r="AU123" s="20">
        <v>0</v>
      </c>
      <c r="AV123" s="20"/>
      <c r="AW123" s="20">
        <v>0</v>
      </c>
      <c r="AX123" s="20"/>
    </row>
    <row r="124" spans="1:50" s="9" customFormat="1" ht="13.8" x14ac:dyDescent="0.25">
      <c r="A124" s="9">
        <v>145</v>
      </c>
      <c r="B124" s="39" t="s">
        <v>128</v>
      </c>
      <c r="C124" s="7">
        <v>145</v>
      </c>
      <c r="E124" s="6">
        <v>537536</v>
      </c>
      <c r="G124" s="6">
        <v>286873</v>
      </c>
      <c r="H124" s="6"/>
      <c r="I124" s="6">
        <v>36023</v>
      </c>
      <c r="J124" s="6"/>
      <c r="K124" s="6">
        <v>0</v>
      </c>
      <c r="L124" s="6"/>
      <c r="M124" s="6">
        <v>0</v>
      </c>
      <c r="N124" s="6"/>
      <c r="O124" s="6">
        <v>27852</v>
      </c>
      <c r="P124" s="6"/>
      <c r="Q124" s="6">
        <f t="shared" si="3"/>
        <v>63875</v>
      </c>
      <c r="R124" s="6"/>
      <c r="S124" s="6">
        <v>0</v>
      </c>
      <c r="T124" s="6"/>
      <c r="U124" s="6">
        <v>304677</v>
      </c>
      <c r="V124" s="6"/>
      <c r="W124" s="6">
        <v>0</v>
      </c>
      <c r="X124" s="6"/>
      <c r="Y124" s="6">
        <v>0</v>
      </c>
      <c r="Z124" s="6"/>
      <c r="AA124" s="6">
        <f t="shared" si="4"/>
        <v>304677</v>
      </c>
      <c r="AB124" s="6"/>
      <c r="AC124" s="6">
        <v>46596</v>
      </c>
      <c r="AD124" s="6"/>
      <c r="AE124" s="6">
        <v>8170</v>
      </c>
      <c r="AF124" s="6"/>
      <c r="AG124" s="6">
        <f t="shared" si="5"/>
        <v>54766</v>
      </c>
      <c r="AH124" s="6"/>
      <c r="AI124" s="6">
        <v>894959</v>
      </c>
      <c r="AJ124" s="6"/>
      <c r="AK124" s="6">
        <v>-221411</v>
      </c>
      <c r="AL124" s="6"/>
      <c r="AM124" s="20">
        <v>-54877</v>
      </c>
      <c r="AN124" s="20"/>
      <c r="AO124" s="20">
        <v>-54877</v>
      </c>
      <c r="AP124" s="20"/>
      <c r="AQ124" s="20">
        <v>-54878</v>
      </c>
      <c r="AR124" s="20"/>
      <c r="AS124" s="20">
        <v>-76169</v>
      </c>
      <c r="AT124" s="20"/>
      <c r="AU124" s="20">
        <v>0</v>
      </c>
      <c r="AV124" s="20"/>
      <c r="AW124" s="20">
        <v>0</v>
      </c>
      <c r="AX124" s="20"/>
    </row>
    <row r="125" spans="1:50" s="9" customFormat="1" ht="13.8" x14ac:dyDescent="0.25">
      <c r="A125" s="9">
        <v>146</v>
      </c>
      <c r="B125" s="39" t="s">
        <v>129</v>
      </c>
      <c r="C125" s="7">
        <v>146</v>
      </c>
      <c r="E125" s="6">
        <v>390577</v>
      </c>
      <c r="G125" s="6">
        <v>155983</v>
      </c>
      <c r="H125" s="6"/>
      <c r="I125" s="6">
        <v>19587</v>
      </c>
      <c r="J125" s="6"/>
      <c r="K125" s="6">
        <v>0</v>
      </c>
      <c r="L125" s="6"/>
      <c r="M125" s="6">
        <v>0</v>
      </c>
      <c r="N125" s="6"/>
      <c r="O125" s="6">
        <v>0</v>
      </c>
      <c r="P125" s="6"/>
      <c r="Q125" s="6">
        <f t="shared" si="3"/>
        <v>19587</v>
      </c>
      <c r="R125" s="6"/>
      <c r="S125" s="6">
        <v>0</v>
      </c>
      <c r="T125" s="6"/>
      <c r="U125" s="6">
        <v>165664</v>
      </c>
      <c r="V125" s="6"/>
      <c r="W125" s="6">
        <v>0</v>
      </c>
      <c r="X125" s="6"/>
      <c r="Y125" s="6">
        <v>58580</v>
      </c>
      <c r="Z125" s="6"/>
      <c r="AA125" s="6">
        <f t="shared" si="4"/>
        <v>224244</v>
      </c>
      <c r="AB125" s="6"/>
      <c r="AC125" s="6">
        <v>25336</v>
      </c>
      <c r="AD125" s="6"/>
      <c r="AE125" s="6">
        <v>-20133</v>
      </c>
      <c r="AF125" s="6"/>
      <c r="AG125" s="6">
        <f t="shared" si="5"/>
        <v>5203</v>
      </c>
      <c r="AH125" s="6"/>
      <c r="AI125" s="6">
        <v>486622</v>
      </c>
      <c r="AJ125" s="6"/>
      <c r="AK125" s="6">
        <v>-120389</v>
      </c>
      <c r="AL125" s="6"/>
      <c r="AM125" s="20">
        <v>-54414</v>
      </c>
      <c r="AN125" s="20"/>
      <c r="AO125" s="20">
        <v>-54414</v>
      </c>
      <c r="AP125" s="20"/>
      <c r="AQ125" s="20">
        <v>-54413</v>
      </c>
      <c r="AR125" s="20"/>
      <c r="AS125" s="20">
        <v>-41416</v>
      </c>
      <c r="AT125" s="20"/>
      <c r="AU125" s="20">
        <v>0</v>
      </c>
      <c r="AV125" s="20"/>
      <c r="AW125" s="20">
        <v>0</v>
      </c>
      <c r="AX125" s="20"/>
    </row>
    <row r="126" spans="1:50" s="9" customFormat="1" ht="13.8" x14ac:dyDescent="0.25">
      <c r="A126" s="9">
        <v>147</v>
      </c>
      <c r="B126" s="39" t="s">
        <v>130</v>
      </c>
      <c r="C126" s="7">
        <v>147</v>
      </c>
      <c r="E126" s="6">
        <v>4561818</v>
      </c>
      <c r="G126" s="6">
        <v>2310255</v>
      </c>
      <c r="H126" s="6"/>
      <c r="I126" s="6">
        <v>290099</v>
      </c>
      <c r="J126" s="6"/>
      <c r="K126" s="6">
        <v>0</v>
      </c>
      <c r="L126" s="6"/>
      <c r="M126" s="6">
        <v>0</v>
      </c>
      <c r="N126" s="6"/>
      <c r="O126" s="6">
        <v>49614</v>
      </c>
      <c r="P126" s="6"/>
      <c r="Q126" s="6">
        <f t="shared" si="3"/>
        <v>339713</v>
      </c>
      <c r="R126" s="6"/>
      <c r="S126" s="6">
        <v>0</v>
      </c>
      <c r="T126" s="6"/>
      <c r="U126" s="6">
        <v>2453637</v>
      </c>
      <c r="V126" s="6"/>
      <c r="W126" s="6">
        <v>0</v>
      </c>
      <c r="X126" s="6"/>
      <c r="Y126" s="6">
        <v>0</v>
      </c>
      <c r="Z126" s="6"/>
      <c r="AA126" s="6">
        <f t="shared" si="4"/>
        <v>2453637</v>
      </c>
      <c r="AB126" s="6"/>
      <c r="AC126" s="6">
        <v>375249</v>
      </c>
      <c r="AD126" s="6"/>
      <c r="AE126" s="6">
        <v>7567</v>
      </c>
      <c r="AF126" s="6"/>
      <c r="AG126" s="6">
        <f t="shared" si="5"/>
        <v>382816</v>
      </c>
      <c r="AH126" s="6"/>
      <c r="AI126" s="6">
        <v>7207314</v>
      </c>
      <c r="AJ126" s="6"/>
      <c r="AK126" s="6">
        <v>-1783078</v>
      </c>
      <c r="AL126" s="6"/>
      <c r="AM126" s="20">
        <v>-500171</v>
      </c>
      <c r="AN126" s="20"/>
      <c r="AO126" s="20">
        <v>-500171</v>
      </c>
      <c r="AP126" s="20"/>
      <c r="AQ126" s="20">
        <v>-500172</v>
      </c>
      <c r="AR126" s="20"/>
      <c r="AS126" s="20">
        <v>-613409</v>
      </c>
      <c r="AT126" s="20"/>
      <c r="AU126" s="20">
        <v>0</v>
      </c>
      <c r="AV126" s="20"/>
      <c r="AW126" s="20">
        <v>0</v>
      </c>
      <c r="AX126" s="20"/>
    </row>
    <row r="127" spans="1:50" s="9" customFormat="1" ht="13.8" x14ac:dyDescent="0.25">
      <c r="A127" s="9">
        <v>149</v>
      </c>
      <c r="B127" s="39" t="s">
        <v>131</v>
      </c>
      <c r="C127" s="7">
        <v>149</v>
      </c>
      <c r="E127" s="6">
        <v>171124</v>
      </c>
      <c r="G127" s="6">
        <v>91259</v>
      </c>
      <c r="H127" s="6"/>
      <c r="I127" s="6">
        <v>11459</v>
      </c>
      <c r="J127" s="6"/>
      <c r="K127" s="6">
        <v>0</v>
      </c>
      <c r="L127" s="6"/>
      <c r="M127" s="6">
        <v>0</v>
      </c>
      <c r="N127" s="6"/>
      <c r="O127" s="6">
        <v>8767</v>
      </c>
      <c r="P127" s="6"/>
      <c r="Q127" s="6">
        <f t="shared" si="3"/>
        <v>20226</v>
      </c>
      <c r="R127" s="6"/>
      <c r="S127" s="6">
        <v>0</v>
      </c>
      <c r="T127" s="6"/>
      <c r="U127" s="6">
        <v>96923</v>
      </c>
      <c r="V127" s="6"/>
      <c r="W127" s="6">
        <v>0</v>
      </c>
      <c r="X127" s="6"/>
      <c r="Y127" s="6">
        <v>0</v>
      </c>
      <c r="Z127" s="6"/>
      <c r="AA127" s="6">
        <f t="shared" si="4"/>
        <v>96923</v>
      </c>
      <c r="AB127" s="6"/>
      <c r="AC127" s="6">
        <v>14823</v>
      </c>
      <c r="AD127" s="6"/>
      <c r="AE127" s="6">
        <v>2568</v>
      </c>
      <c r="AF127" s="6"/>
      <c r="AG127" s="6">
        <f t="shared" si="5"/>
        <v>17391</v>
      </c>
      <c r="AH127" s="6"/>
      <c r="AI127" s="6">
        <v>284702</v>
      </c>
      <c r="AJ127" s="6"/>
      <c r="AK127" s="6">
        <v>-70435</v>
      </c>
      <c r="AL127" s="6"/>
      <c r="AM127" s="20">
        <v>-17489</v>
      </c>
      <c r="AN127" s="20"/>
      <c r="AO127" s="20">
        <v>-17489</v>
      </c>
      <c r="AP127" s="20"/>
      <c r="AQ127" s="20">
        <v>-17489</v>
      </c>
      <c r="AR127" s="20"/>
      <c r="AS127" s="20">
        <v>-24231</v>
      </c>
      <c r="AT127" s="20"/>
      <c r="AU127" s="20">
        <v>0</v>
      </c>
      <c r="AV127" s="20"/>
      <c r="AW127" s="20">
        <v>0</v>
      </c>
      <c r="AX127" s="20"/>
    </row>
    <row r="128" spans="1:50" s="9" customFormat="1" ht="13.8" x14ac:dyDescent="0.25">
      <c r="A128" s="9">
        <v>150</v>
      </c>
      <c r="B128" s="39" t="s">
        <v>132</v>
      </c>
      <c r="C128" s="7">
        <v>150</v>
      </c>
      <c r="E128" s="6">
        <v>192274</v>
      </c>
      <c r="G128" s="6">
        <v>102291</v>
      </c>
      <c r="H128" s="6"/>
      <c r="I128" s="6">
        <v>12845</v>
      </c>
      <c r="J128" s="6"/>
      <c r="K128" s="6">
        <v>0</v>
      </c>
      <c r="L128" s="6"/>
      <c r="M128" s="6">
        <v>0</v>
      </c>
      <c r="N128" s="6"/>
      <c r="O128" s="6">
        <v>9479</v>
      </c>
      <c r="P128" s="6"/>
      <c r="Q128" s="6">
        <f t="shared" si="3"/>
        <v>22324</v>
      </c>
      <c r="R128" s="6"/>
      <c r="S128" s="6">
        <v>0</v>
      </c>
      <c r="T128" s="6"/>
      <c r="U128" s="6">
        <v>108640</v>
      </c>
      <c r="V128" s="6"/>
      <c r="W128" s="6">
        <v>0</v>
      </c>
      <c r="X128" s="6"/>
      <c r="Y128" s="6">
        <v>0</v>
      </c>
      <c r="Z128" s="6"/>
      <c r="AA128" s="6">
        <f t="shared" si="4"/>
        <v>108640</v>
      </c>
      <c r="AB128" s="6"/>
      <c r="AC128" s="6">
        <v>16615</v>
      </c>
      <c r="AD128" s="6"/>
      <c r="AE128" s="6">
        <v>2891</v>
      </c>
      <c r="AF128" s="6"/>
      <c r="AG128" s="6">
        <f t="shared" si="5"/>
        <v>19506</v>
      </c>
      <c r="AH128" s="6"/>
      <c r="AI128" s="6">
        <v>319118</v>
      </c>
      <c r="AJ128" s="6"/>
      <c r="AK128" s="6">
        <v>-78949</v>
      </c>
      <c r="AL128" s="6"/>
      <c r="AM128" s="20">
        <v>-19718</v>
      </c>
      <c r="AN128" s="20"/>
      <c r="AO128" s="20">
        <v>-19718</v>
      </c>
      <c r="AP128" s="20"/>
      <c r="AQ128" s="20">
        <v>-19720</v>
      </c>
      <c r="AR128" s="20"/>
      <c r="AS128" s="20">
        <v>-27160</v>
      </c>
      <c r="AT128" s="20"/>
      <c r="AU128" s="20">
        <v>0</v>
      </c>
      <c r="AV128" s="20"/>
      <c r="AW128" s="20">
        <v>0</v>
      </c>
      <c r="AX128" s="20"/>
    </row>
    <row r="129" spans="1:50" s="9" customFormat="1" ht="13.8" x14ac:dyDescent="0.25">
      <c r="A129" s="9">
        <v>151</v>
      </c>
      <c r="B129" s="39" t="s">
        <v>133</v>
      </c>
      <c r="C129" s="7">
        <v>151</v>
      </c>
      <c r="E129" s="6">
        <v>970653</v>
      </c>
      <c r="G129" s="6">
        <v>437549</v>
      </c>
      <c r="H129" s="6"/>
      <c r="I129" s="6">
        <v>54943</v>
      </c>
      <c r="J129" s="6"/>
      <c r="K129" s="6">
        <v>0</v>
      </c>
      <c r="L129" s="6"/>
      <c r="M129" s="6">
        <v>0</v>
      </c>
      <c r="N129" s="6"/>
      <c r="O129" s="6">
        <v>0</v>
      </c>
      <c r="P129" s="6"/>
      <c r="Q129" s="6">
        <f t="shared" si="3"/>
        <v>54943</v>
      </c>
      <c r="R129" s="6"/>
      <c r="S129" s="6">
        <v>0</v>
      </c>
      <c r="T129" s="6"/>
      <c r="U129" s="6">
        <v>464705</v>
      </c>
      <c r="V129" s="6"/>
      <c r="W129" s="6">
        <v>0</v>
      </c>
      <c r="X129" s="6"/>
      <c r="Y129" s="6">
        <v>70606</v>
      </c>
      <c r="Z129" s="6"/>
      <c r="AA129" s="6">
        <f t="shared" si="4"/>
        <v>535311</v>
      </c>
      <c r="AB129" s="6"/>
      <c r="AC129" s="6">
        <v>71070</v>
      </c>
      <c r="AD129" s="6"/>
      <c r="AE129" s="6">
        <v>-25235</v>
      </c>
      <c r="AF129" s="6"/>
      <c r="AG129" s="6">
        <f t="shared" si="5"/>
        <v>45835</v>
      </c>
      <c r="AH129" s="6"/>
      <c r="AI129" s="6">
        <v>1365023</v>
      </c>
      <c r="AJ129" s="6"/>
      <c r="AK129" s="6">
        <v>-337705</v>
      </c>
      <c r="AL129" s="6"/>
      <c r="AM129" s="20">
        <v>-121398</v>
      </c>
      <c r="AN129" s="20"/>
      <c r="AO129" s="20">
        <v>-121398</v>
      </c>
      <c r="AP129" s="20"/>
      <c r="AQ129" s="20">
        <v>-121395</v>
      </c>
      <c r="AR129" s="20"/>
      <c r="AS129" s="20">
        <v>-116176</v>
      </c>
      <c r="AT129" s="20"/>
      <c r="AU129" s="20">
        <v>0</v>
      </c>
      <c r="AV129" s="20"/>
      <c r="AW129" s="20">
        <v>0</v>
      </c>
      <c r="AX129" s="20"/>
    </row>
    <row r="130" spans="1:50" s="9" customFormat="1" ht="13.8" x14ac:dyDescent="0.25">
      <c r="A130" s="9">
        <v>152</v>
      </c>
      <c r="B130" s="39" t="s">
        <v>134</v>
      </c>
      <c r="C130" s="7">
        <v>152</v>
      </c>
      <c r="E130" s="6">
        <v>171269</v>
      </c>
      <c r="G130" s="6">
        <v>86315</v>
      </c>
      <c r="H130" s="6"/>
      <c r="I130" s="6">
        <v>10839</v>
      </c>
      <c r="J130" s="6"/>
      <c r="K130" s="6">
        <v>0</v>
      </c>
      <c r="L130" s="6"/>
      <c r="M130" s="6">
        <v>0</v>
      </c>
      <c r="N130" s="6"/>
      <c r="O130" s="6">
        <v>1230</v>
      </c>
      <c r="P130" s="6"/>
      <c r="Q130" s="6">
        <f t="shared" si="3"/>
        <v>12069</v>
      </c>
      <c r="R130" s="6"/>
      <c r="S130" s="6">
        <v>0</v>
      </c>
      <c r="T130" s="6"/>
      <c r="U130" s="6">
        <v>91672</v>
      </c>
      <c r="V130" s="6"/>
      <c r="W130" s="6">
        <v>0</v>
      </c>
      <c r="X130" s="6"/>
      <c r="Y130" s="6">
        <v>0</v>
      </c>
      <c r="Z130" s="6"/>
      <c r="AA130" s="6">
        <f t="shared" si="4"/>
        <v>91672</v>
      </c>
      <c r="AB130" s="6"/>
      <c r="AC130" s="6">
        <v>14020</v>
      </c>
      <c r="AD130" s="6"/>
      <c r="AE130" s="6">
        <v>75</v>
      </c>
      <c r="AF130" s="6"/>
      <c r="AG130" s="6">
        <f t="shared" si="5"/>
        <v>14095</v>
      </c>
      <c r="AH130" s="6"/>
      <c r="AI130" s="6">
        <v>269277</v>
      </c>
      <c r="AJ130" s="6"/>
      <c r="AK130" s="6">
        <v>-66619</v>
      </c>
      <c r="AL130" s="6"/>
      <c r="AM130" s="20">
        <v>-18895</v>
      </c>
      <c r="AN130" s="20"/>
      <c r="AO130" s="20">
        <v>-18895</v>
      </c>
      <c r="AP130" s="20"/>
      <c r="AQ130" s="20">
        <v>-18895</v>
      </c>
      <c r="AR130" s="20"/>
      <c r="AS130" s="20">
        <v>-22918</v>
      </c>
      <c r="AT130" s="20"/>
      <c r="AU130" s="20">
        <v>0</v>
      </c>
      <c r="AV130" s="20"/>
      <c r="AW130" s="20">
        <v>0</v>
      </c>
      <c r="AX130" s="20"/>
    </row>
    <row r="131" spans="1:50" s="9" customFormat="1" ht="13.8" x14ac:dyDescent="0.25">
      <c r="A131" s="9">
        <v>153</v>
      </c>
      <c r="B131" s="39" t="s">
        <v>135</v>
      </c>
      <c r="C131" s="7">
        <v>153</v>
      </c>
      <c r="E131" s="6">
        <v>148017</v>
      </c>
      <c r="G131" s="6">
        <v>87815</v>
      </c>
      <c r="H131" s="6"/>
      <c r="I131" s="6">
        <v>11027</v>
      </c>
      <c r="J131" s="6"/>
      <c r="K131" s="6">
        <v>0</v>
      </c>
      <c r="L131" s="6"/>
      <c r="M131" s="6">
        <v>0</v>
      </c>
      <c r="N131" s="6"/>
      <c r="O131" s="6">
        <v>20923</v>
      </c>
      <c r="P131" s="6"/>
      <c r="Q131" s="6">
        <f t="shared" si="3"/>
        <v>31950</v>
      </c>
      <c r="R131" s="6"/>
      <c r="S131" s="6">
        <v>0</v>
      </c>
      <c r="T131" s="6"/>
      <c r="U131" s="6">
        <v>93265</v>
      </c>
      <c r="V131" s="6"/>
      <c r="W131" s="6">
        <v>0</v>
      </c>
      <c r="X131" s="6"/>
      <c r="Y131" s="6">
        <v>0</v>
      </c>
      <c r="Z131" s="6"/>
      <c r="AA131" s="6">
        <f t="shared" si="4"/>
        <v>93265</v>
      </c>
      <c r="AB131" s="6"/>
      <c r="AC131" s="6">
        <v>14264</v>
      </c>
      <c r="AD131" s="6"/>
      <c r="AE131" s="6">
        <v>6633</v>
      </c>
      <c r="AF131" s="6"/>
      <c r="AG131" s="6">
        <f t="shared" si="5"/>
        <v>20897</v>
      </c>
      <c r="AH131" s="6"/>
      <c r="AI131" s="6">
        <v>273958</v>
      </c>
      <c r="AJ131" s="6"/>
      <c r="AK131" s="6">
        <v>-67777</v>
      </c>
      <c r="AL131" s="6"/>
      <c r="AM131" s="20">
        <v>-12666</v>
      </c>
      <c r="AN131" s="20"/>
      <c r="AO131" s="20">
        <v>-12666</v>
      </c>
      <c r="AP131" s="20"/>
      <c r="AQ131" s="20">
        <v>-12666</v>
      </c>
      <c r="AR131" s="20"/>
      <c r="AS131" s="20">
        <v>-23316</v>
      </c>
      <c r="AT131" s="20"/>
      <c r="AU131" s="20">
        <v>0</v>
      </c>
      <c r="AV131" s="20"/>
      <c r="AW131" s="20">
        <v>0</v>
      </c>
      <c r="AX131" s="20"/>
    </row>
    <row r="132" spans="1:50" s="9" customFormat="1" ht="13.8" x14ac:dyDescent="0.25">
      <c r="A132" s="9">
        <v>154</v>
      </c>
      <c r="B132" s="39" t="s">
        <v>136</v>
      </c>
      <c r="C132" s="7">
        <v>154</v>
      </c>
      <c r="E132" s="6">
        <v>887105</v>
      </c>
      <c r="G132" s="6">
        <v>460062</v>
      </c>
      <c r="H132" s="6"/>
      <c r="I132" s="6">
        <v>57770</v>
      </c>
      <c r="J132" s="6"/>
      <c r="K132" s="6">
        <v>0</v>
      </c>
      <c r="L132" s="6"/>
      <c r="M132" s="6">
        <v>0</v>
      </c>
      <c r="N132" s="6"/>
      <c r="O132" s="6">
        <v>25877</v>
      </c>
      <c r="P132" s="6"/>
      <c r="Q132" s="6">
        <f t="shared" si="3"/>
        <v>83647</v>
      </c>
      <c r="R132" s="6"/>
      <c r="S132" s="6">
        <v>0</v>
      </c>
      <c r="T132" s="6"/>
      <c r="U132" s="6">
        <v>488615</v>
      </c>
      <c r="V132" s="6"/>
      <c r="W132" s="6">
        <v>0</v>
      </c>
      <c r="X132" s="6"/>
      <c r="Y132" s="6">
        <v>0</v>
      </c>
      <c r="Z132" s="6"/>
      <c r="AA132" s="6">
        <f t="shared" si="4"/>
        <v>488615</v>
      </c>
      <c r="AB132" s="6"/>
      <c r="AC132" s="6">
        <v>74727</v>
      </c>
      <c r="AD132" s="6"/>
      <c r="AE132" s="6">
        <v>6840</v>
      </c>
      <c r="AF132" s="6"/>
      <c r="AG132" s="6">
        <f t="shared" si="5"/>
        <v>81567</v>
      </c>
      <c r="AH132" s="6"/>
      <c r="AI132" s="6">
        <v>1435257</v>
      </c>
      <c r="AJ132" s="6"/>
      <c r="AK132" s="6">
        <v>-355080</v>
      </c>
      <c r="AL132" s="6"/>
      <c r="AM132" s="20">
        <v>-94271</v>
      </c>
      <c r="AN132" s="20"/>
      <c r="AO132" s="20">
        <v>-94271</v>
      </c>
      <c r="AP132" s="20"/>
      <c r="AQ132" s="20">
        <v>-94273</v>
      </c>
      <c r="AR132" s="20"/>
      <c r="AS132" s="20">
        <v>-122154</v>
      </c>
      <c r="AT132" s="20"/>
      <c r="AU132" s="20">
        <v>0</v>
      </c>
      <c r="AV132" s="20"/>
      <c r="AW132" s="20">
        <v>0</v>
      </c>
      <c r="AX132" s="20"/>
    </row>
    <row r="133" spans="1:50" s="9" customFormat="1" ht="13.8" x14ac:dyDescent="0.25">
      <c r="A133" s="9">
        <v>158</v>
      </c>
      <c r="B133" s="39" t="s">
        <v>137</v>
      </c>
      <c r="C133" s="7">
        <v>158</v>
      </c>
      <c r="E133" s="6">
        <v>8604971</v>
      </c>
      <c r="G133" s="6">
        <v>4173968</v>
      </c>
      <c r="H133" s="6"/>
      <c r="I133" s="6">
        <v>524126</v>
      </c>
      <c r="J133" s="6"/>
      <c r="K133" s="6">
        <v>0</v>
      </c>
      <c r="L133" s="6"/>
      <c r="M133" s="6">
        <v>0</v>
      </c>
      <c r="N133" s="6"/>
      <c r="O133" s="6">
        <v>0</v>
      </c>
      <c r="P133" s="6"/>
      <c r="Q133" s="6">
        <f t="shared" si="3"/>
        <v>524126</v>
      </c>
      <c r="R133" s="6"/>
      <c r="S133" s="6">
        <v>0</v>
      </c>
      <c r="T133" s="6"/>
      <c r="U133" s="6">
        <v>4433019</v>
      </c>
      <c r="V133" s="6"/>
      <c r="W133" s="6">
        <v>0</v>
      </c>
      <c r="X133" s="6"/>
      <c r="Y133" s="6">
        <v>182667</v>
      </c>
      <c r="Z133" s="6"/>
      <c r="AA133" s="6">
        <f t="shared" si="4"/>
        <v>4615686</v>
      </c>
      <c r="AB133" s="6"/>
      <c r="AC133" s="6">
        <v>677968</v>
      </c>
      <c r="AD133" s="6"/>
      <c r="AE133" s="6">
        <v>-76110</v>
      </c>
      <c r="AF133" s="6"/>
      <c r="AG133" s="6">
        <f t="shared" si="5"/>
        <v>601858</v>
      </c>
      <c r="AH133" s="6"/>
      <c r="AI133" s="6">
        <v>13021550</v>
      </c>
      <c r="AJ133" s="6"/>
      <c r="AK133" s="6">
        <v>-3221511</v>
      </c>
      <c r="AL133" s="6"/>
      <c r="AM133" s="20">
        <v>-994435</v>
      </c>
      <c r="AN133" s="20"/>
      <c r="AO133" s="20">
        <v>-994435</v>
      </c>
      <c r="AP133" s="20"/>
      <c r="AQ133" s="20">
        <v>-994436</v>
      </c>
      <c r="AR133" s="20"/>
      <c r="AS133" s="20">
        <v>-1108255</v>
      </c>
      <c r="AT133" s="20"/>
      <c r="AU133" s="20">
        <v>0</v>
      </c>
      <c r="AV133" s="20"/>
      <c r="AW133" s="20">
        <v>0</v>
      </c>
      <c r="AX133" s="20"/>
    </row>
    <row r="134" spans="1:50" s="9" customFormat="1" ht="13.8" x14ac:dyDescent="0.25">
      <c r="A134" s="9">
        <v>159</v>
      </c>
      <c r="B134" s="39" t="s">
        <v>138</v>
      </c>
      <c r="C134" s="7">
        <v>159</v>
      </c>
      <c r="E134" s="6">
        <v>162610</v>
      </c>
      <c r="G134" s="6">
        <v>70548</v>
      </c>
      <c r="H134" s="6"/>
      <c r="I134" s="6">
        <v>8859</v>
      </c>
      <c r="J134" s="6"/>
      <c r="K134" s="6">
        <v>0</v>
      </c>
      <c r="L134" s="6"/>
      <c r="M134" s="6">
        <v>0</v>
      </c>
      <c r="N134" s="6"/>
      <c r="O134" s="6">
        <v>0</v>
      </c>
      <c r="P134" s="6"/>
      <c r="Q134" s="6">
        <f t="shared" si="3"/>
        <v>8859</v>
      </c>
      <c r="R134" s="6"/>
      <c r="S134" s="6">
        <v>0</v>
      </c>
      <c r="T134" s="6"/>
      <c r="U134" s="6">
        <v>74927</v>
      </c>
      <c r="V134" s="6"/>
      <c r="W134" s="6">
        <v>0</v>
      </c>
      <c r="X134" s="6"/>
      <c r="Y134" s="6">
        <v>15964</v>
      </c>
      <c r="Z134" s="6"/>
      <c r="AA134" s="6">
        <f t="shared" si="4"/>
        <v>90891</v>
      </c>
      <c r="AB134" s="6"/>
      <c r="AC134" s="6">
        <v>11459</v>
      </c>
      <c r="AD134" s="6"/>
      <c r="AE134" s="6">
        <v>-5595</v>
      </c>
      <c r="AF134" s="6"/>
      <c r="AG134" s="6">
        <f t="shared" si="5"/>
        <v>5864</v>
      </c>
      <c r="AH134" s="6"/>
      <c r="AI134" s="6">
        <v>220090</v>
      </c>
      <c r="AJ134" s="6"/>
      <c r="AK134" s="6">
        <v>-54450</v>
      </c>
      <c r="AL134" s="6"/>
      <c r="AM134" s="20">
        <v>-21100</v>
      </c>
      <c r="AN134" s="20"/>
      <c r="AO134" s="20">
        <v>-21100</v>
      </c>
      <c r="AP134" s="20"/>
      <c r="AQ134" s="20">
        <v>-21101</v>
      </c>
      <c r="AR134" s="20"/>
      <c r="AS134" s="20">
        <v>-18732</v>
      </c>
      <c r="AT134" s="20"/>
      <c r="AU134" s="20">
        <v>0</v>
      </c>
      <c r="AV134" s="20"/>
      <c r="AW134" s="20">
        <v>0</v>
      </c>
      <c r="AX134" s="20"/>
    </row>
    <row r="135" spans="1:50" s="9" customFormat="1" ht="13.8" x14ac:dyDescent="0.25">
      <c r="A135" s="9">
        <v>160</v>
      </c>
      <c r="B135" s="39" t="s">
        <v>139</v>
      </c>
      <c r="C135" s="7">
        <v>160</v>
      </c>
      <c r="E135" s="6">
        <v>123603</v>
      </c>
      <c r="G135" s="6">
        <v>68813</v>
      </c>
      <c r="H135" s="6"/>
      <c r="I135" s="6">
        <v>8641</v>
      </c>
      <c r="J135" s="6"/>
      <c r="K135" s="6">
        <v>0</v>
      </c>
      <c r="L135" s="6"/>
      <c r="M135" s="6">
        <v>0</v>
      </c>
      <c r="N135" s="6"/>
      <c r="O135" s="6">
        <v>10684</v>
      </c>
      <c r="P135" s="6"/>
      <c r="Q135" s="6">
        <f t="shared" ref="Q135:Q198" si="6">SUM(I135:P135)</f>
        <v>19325</v>
      </c>
      <c r="R135" s="6"/>
      <c r="S135" s="6">
        <v>0</v>
      </c>
      <c r="T135" s="6"/>
      <c r="U135" s="6">
        <v>73083</v>
      </c>
      <c r="V135" s="6"/>
      <c r="W135" s="6">
        <v>0</v>
      </c>
      <c r="X135" s="6"/>
      <c r="Y135" s="6">
        <v>0</v>
      </c>
      <c r="Z135" s="6"/>
      <c r="AA135" s="6">
        <f t="shared" ref="AA135:AA198" si="7">SUM(S135:Y135)</f>
        <v>73083</v>
      </c>
      <c r="AB135" s="6"/>
      <c r="AC135" s="6">
        <v>11177</v>
      </c>
      <c r="AD135" s="6"/>
      <c r="AE135" s="6">
        <v>3294</v>
      </c>
      <c r="AF135" s="6"/>
      <c r="AG135" s="6">
        <f t="shared" ref="AG135:AG198" si="8">AC135+AE135</f>
        <v>14471</v>
      </c>
      <c r="AH135" s="6"/>
      <c r="AI135" s="6">
        <v>214675</v>
      </c>
      <c r="AJ135" s="6"/>
      <c r="AK135" s="6">
        <v>-53110</v>
      </c>
      <c r="AL135" s="6"/>
      <c r="AM135" s="20">
        <v>-11830</v>
      </c>
      <c r="AN135" s="20"/>
      <c r="AO135" s="20">
        <v>-11830</v>
      </c>
      <c r="AP135" s="20"/>
      <c r="AQ135" s="20">
        <v>-11828</v>
      </c>
      <c r="AR135" s="20"/>
      <c r="AS135" s="20">
        <v>-18271</v>
      </c>
      <c r="AT135" s="20"/>
      <c r="AU135" s="20">
        <v>0</v>
      </c>
      <c r="AV135" s="20"/>
      <c r="AW135" s="20">
        <v>0</v>
      </c>
      <c r="AX135" s="20"/>
    </row>
    <row r="136" spans="1:50" s="9" customFormat="1" ht="13.8" x14ac:dyDescent="0.25">
      <c r="A136" s="9">
        <v>161</v>
      </c>
      <c r="B136" s="39" t="s">
        <v>140</v>
      </c>
      <c r="C136" s="7">
        <v>161</v>
      </c>
      <c r="E136" s="6">
        <v>128812</v>
      </c>
      <c r="G136" s="6">
        <v>69984</v>
      </c>
      <c r="H136" s="6"/>
      <c r="I136" s="6">
        <v>8788</v>
      </c>
      <c r="J136" s="6"/>
      <c r="K136" s="6">
        <v>0</v>
      </c>
      <c r="L136" s="6"/>
      <c r="M136" s="6">
        <v>0</v>
      </c>
      <c r="N136" s="6"/>
      <c r="O136" s="6">
        <v>8536</v>
      </c>
      <c r="P136" s="6"/>
      <c r="Q136" s="6">
        <f t="shared" si="6"/>
        <v>17324</v>
      </c>
      <c r="R136" s="6"/>
      <c r="S136" s="6">
        <v>0</v>
      </c>
      <c r="T136" s="6"/>
      <c r="U136" s="6">
        <v>74327</v>
      </c>
      <c r="V136" s="6"/>
      <c r="W136" s="6">
        <v>0</v>
      </c>
      <c r="X136" s="6"/>
      <c r="Y136" s="6">
        <v>0</v>
      </c>
      <c r="Z136" s="6"/>
      <c r="AA136" s="6">
        <f t="shared" si="7"/>
        <v>74327</v>
      </c>
      <c r="AB136" s="6"/>
      <c r="AC136" s="6">
        <v>11367</v>
      </c>
      <c r="AD136" s="6"/>
      <c r="AE136" s="6">
        <v>2573</v>
      </c>
      <c r="AF136" s="6"/>
      <c r="AG136" s="6">
        <f t="shared" si="8"/>
        <v>13940</v>
      </c>
      <c r="AH136" s="6"/>
      <c r="AI136" s="6">
        <v>218328</v>
      </c>
      <c r="AJ136" s="6"/>
      <c r="AK136" s="6">
        <v>-54014</v>
      </c>
      <c r="AL136" s="6"/>
      <c r="AM136" s="20">
        <v>-12808</v>
      </c>
      <c r="AN136" s="20"/>
      <c r="AO136" s="20">
        <v>-12808</v>
      </c>
      <c r="AP136" s="20"/>
      <c r="AQ136" s="20">
        <v>-12806</v>
      </c>
      <c r="AR136" s="20"/>
      <c r="AS136" s="20">
        <v>-18582</v>
      </c>
      <c r="AT136" s="20"/>
      <c r="AU136" s="20">
        <v>0</v>
      </c>
      <c r="AV136" s="20"/>
      <c r="AW136" s="20">
        <v>0</v>
      </c>
      <c r="AX136" s="20"/>
    </row>
    <row r="137" spans="1:50" s="9" customFormat="1" ht="13.8" x14ac:dyDescent="0.25">
      <c r="A137" s="9">
        <v>163</v>
      </c>
      <c r="B137" s="39" t="s">
        <v>141</v>
      </c>
      <c r="C137" s="7">
        <v>163</v>
      </c>
      <c r="D137" s="18"/>
      <c r="E137" s="6">
        <v>242560</v>
      </c>
      <c r="F137" s="18"/>
      <c r="G137" s="6">
        <v>138627</v>
      </c>
      <c r="H137" s="6"/>
      <c r="I137" s="6">
        <v>17407</v>
      </c>
      <c r="J137" s="6"/>
      <c r="K137" s="6">
        <v>0</v>
      </c>
      <c r="L137" s="6"/>
      <c r="M137" s="6">
        <v>0</v>
      </c>
      <c r="N137" s="6"/>
      <c r="O137" s="6">
        <v>26356</v>
      </c>
      <c r="P137" s="6"/>
      <c r="Q137" s="6">
        <f t="shared" si="6"/>
        <v>43763</v>
      </c>
      <c r="R137" s="6"/>
      <c r="S137" s="6">
        <v>0</v>
      </c>
      <c r="T137" s="6"/>
      <c r="U137" s="6">
        <v>147231</v>
      </c>
      <c r="V137" s="6"/>
      <c r="W137" s="6">
        <v>0</v>
      </c>
      <c r="X137" s="6"/>
      <c r="Y137" s="6">
        <v>0</v>
      </c>
      <c r="Z137" s="6"/>
      <c r="AA137" s="6">
        <f t="shared" si="7"/>
        <v>147231</v>
      </c>
      <c r="AB137" s="6"/>
      <c r="AC137" s="6">
        <v>22517</v>
      </c>
      <c r="AD137" s="6"/>
      <c r="AE137" s="6">
        <v>8248</v>
      </c>
      <c r="AF137" s="6"/>
      <c r="AG137" s="6">
        <f t="shared" si="8"/>
        <v>30765</v>
      </c>
      <c r="AH137" s="6"/>
      <c r="AI137" s="6">
        <v>432475</v>
      </c>
      <c r="AJ137" s="6"/>
      <c r="AK137" s="6">
        <v>-106994</v>
      </c>
      <c r="AL137" s="6"/>
      <c r="AM137" s="20">
        <v>-22220</v>
      </c>
      <c r="AN137" s="20"/>
      <c r="AO137" s="20">
        <v>-22220</v>
      </c>
      <c r="AP137" s="20"/>
      <c r="AQ137" s="20">
        <v>-22221</v>
      </c>
      <c r="AR137" s="20"/>
      <c r="AS137" s="20">
        <v>-36808</v>
      </c>
      <c r="AT137" s="20"/>
      <c r="AU137" s="20">
        <v>0</v>
      </c>
      <c r="AV137" s="20"/>
      <c r="AW137" s="20">
        <v>0</v>
      </c>
      <c r="AX137" s="20"/>
    </row>
    <row r="138" spans="1:50" s="9" customFormat="1" ht="13.8" x14ac:dyDescent="0.25">
      <c r="A138" s="9">
        <v>164</v>
      </c>
      <c r="B138" s="39" t="s">
        <v>142</v>
      </c>
      <c r="C138" s="7">
        <v>164</v>
      </c>
      <c r="E138" s="6">
        <v>331881</v>
      </c>
      <c r="G138" s="6">
        <v>188778</v>
      </c>
      <c r="H138" s="6"/>
      <c r="I138" s="6">
        <v>23705</v>
      </c>
      <c r="J138" s="6"/>
      <c r="K138" s="6">
        <v>0</v>
      </c>
      <c r="L138" s="6"/>
      <c r="M138" s="6">
        <v>0</v>
      </c>
      <c r="N138" s="6"/>
      <c r="O138" s="6">
        <v>34714</v>
      </c>
      <c r="P138" s="6"/>
      <c r="Q138" s="6">
        <f t="shared" si="6"/>
        <v>58419</v>
      </c>
      <c r="R138" s="6"/>
      <c r="S138" s="6">
        <v>0</v>
      </c>
      <c r="T138" s="6"/>
      <c r="U138" s="6">
        <v>200495</v>
      </c>
      <c r="V138" s="6"/>
      <c r="W138" s="6">
        <v>0</v>
      </c>
      <c r="X138" s="6"/>
      <c r="Y138" s="6">
        <v>0</v>
      </c>
      <c r="Z138" s="6"/>
      <c r="AA138" s="6">
        <f t="shared" si="7"/>
        <v>200495</v>
      </c>
      <c r="AB138" s="6"/>
      <c r="AC138" s="6">
        <v>30663</v>
      </c>
      <c r="AD138" s="6"/>
      <c r="AE138" s="6">
        <v>251326</v>
      </c>
      <c r="AF138" s="6"/>
      <c r="AG138" s="6">
        <f t="shared" si="8"/>
        <v>281989</v>
      </c>
      <c r="AH138" s="6"/>
      <c r="AI138" s="6">
        <v>588933</v>
      </c>
      <c r="AJ138" s="6"/>
      <c r="AK138" s="6">
        <v>-145701</v>
      </c>
      <c r="AL138" s="6"/>
      <c r="AM138" s="20">
        <v>-30651</v>
      </c>
      <c r="AN138" s="20"/>
      <c r="AO138" s="20">
        <v>-30651</v>
      </c>
      <c r="AP138" s="20"/>
      <c r="AQ138" s="20">
        <v>-30651</v>
      </c>
      <c r="AR138" s="20"/>
      <c r="AS138" s="20">
        <v>-50124</v>
      </c>
      <c r="AT138" s="20"/>
      <c r="AU138" s="20">
        <v>0</v>
      </c>
      <c r="AV138" s="20"/>
      <c r="AW138" s="20">
        <v>0</v>
      </c>
      <c r="AX138" s="20"/>
    </row>
    <row r="139" spans="1:50" s="9" customFormat="1" ht="13.8" x14ac:dyDescent="0.25">
      <c r="A139" s="9">
        <v>165</v>
      </c>
      <c r="B139" s="39" t="s">
        <v>143</v>
      </c>
      <c r="C139" s="7">
        <v>165</v>
      </c>
      <c r="D139" s="18"/>
      <c r="E139" s="6">
        <v>291995</v>
      </c>
      <c r="F139" s="18"/>
      <c r="G139" s="6">
        <v>175546</v>
      </c>
      <c r="H139" s="6"/>
      <c r="I139" s="6">
        <v>22043</v>
      </c>
      <c r="J139" s="6"/>
      <c r="K139" s="6">
        <v>0</v>
      </c>
      <c r="L139" s="6"/>
      <c r="M139" s="6">
        <v>0</v>
      </c>
      <c r="N139" s="6"/>
      <c r="O139" s="6">
        <v>44748</v>
      </c>
      <c r="P139" s="6"/>
      <c r="Q139" s="6">
        <f t="shared" si="6"/>
        <v>66791</v>
      </c>
      <c r="R139" s="6"/>
      <c r="S139" s="6">
        <v>0</v>
      </c>
      <c r="T139" s="6"/>
      <c r="U139" s="6">
        <v>186441</v>
      </c>
      <c r="V139" s="6"/>
      <c r="W139" s="6">
        <v>0</v>
      </c>
      <c r="X139" s="6"/>
      <c r="Y139" s="6">
        <v>0</v>
      </c>
      <c r="Z139" s="6"/>
      <c r="AA139" s="6">
        <f t="shared" si="7"/>
        <v>186441</v>
      </c>
      <c r="AB139" s="6"/>
      <c r="AC139" s="6">
        <v>28514</v>
      </c>
      <c r="AD139" s="6"/>
      <c r="AE139" s="6">
        <v>14234</v>
      </c>
      <c r="AF139" s="6"/>
      <c r="AG139" s="6">
        <f t="shared" si="8"/>
        <v>42748</v>
      </c>
      <c r="AH139" s="6"/>
      <c r="AI139" s="6">
        <v>547652</v>
      </c>
      <c r="AJ139" s="6"/>
      <c r="AK139" s="6">
        <v>-135488</v>
      </c>
      <c r="AL139" s="6"/>
      <c r="AM139" s="20">
        <v>-24346</v>
      </c>
      <c r="AN139" s="20"/>
      <c r="AO139" s="20">
        <v>-24346</v>
      </c>
      <c r="AP139" s="20"/>
      <c r="AQ139" s="20">
        <v>-24347</v>
      </c>
      <c r="AR139" s="20"/>
      <c r="AS139" s="20">
        <v>-46610</v>
      </c>
      <c r="AT139" s="20"/>
      <c r="AU139" s="20">
        <v>0</v>
      </c>
      <c r="AV139" s="20"/>
      <c r="AW139" s="20">
        <v>0</v>
      </c>
      <c r="AX139" s="20"/>
    </row>
    <row r="140" spans="1:50" s="9" customFormat="1" ht="13.8" x14ac:dyDescent="0.25">
      <c r="A140" s="9">
        <v>166</v>
      </c>
      <c r="B140" s="39" t="s">
        <v>144</v>
      </c>
      <c r="C140" s="7">
        <v>166</v>
      </c>
      <c r="E140" s="6">
        <v>10126</v>
      </c>
      <c r="G140" s="6">
        <v>5429</v>
      </c>
      <c r="H140" s="6"/>
      <c r="I140" s="6">
        <v>682</v>
      </c>
      <c r="J140" s="6"/>
      <c r="K140" s="6">
        <v>0</v>
      </c>
      <c r="L140" s="6"/>
      <c r="M140" s="6">
        <v>0</v>
      </c>
      <c r="N140" s="6"/>
      <c r="O140" s="6">
        <v>562</v>
      </c>
      <c r="P140" s="6"/>
      <c r="Q140" s="6">
        <f t="shared" si="6"/>
        <v>1244</v>
      </c>
      <c r="R140" s="6"/>
      <c r="S140" s="6">
        <v>0</v>
      </c>
      <c r="T140" s="6"/>
      <c r="U140" s="6">
        <v>5766</v>
      </c>
      <c r="V140" s="6"/>
      <c r="W140" s="6">
        <v>0</v>
      </c>
      <c r="X140" s="6"/>
      <c r="Y140" s="6">
        <v>0</v>
      </c>
      <c r="Z140" s="6"/>
      <c r="AA140" s="6">
        <f t="shared" si="7"/>
        <v>5766</v>
      </c>
      <c r="AB140" s="6"/>
      <c r="AC140" s="6">
        <v>882</v>
      </c>
      <c r="AD140" s="6"/>
      <c r="AE140" s="6">
        <v>166</v>
      </c>
      <c r="AF140" s="6"/>
      <c r="AG140" s="6">
        <f t="shared" si="8"/>
        <v>1048</v>
      </c>
      <c r="AH140" s="6"/>
      <c r="AI140" s="6">
        <v>16937</v>
      </c>
      <c r="AJ140" s="6"/>
      <c r="AK140" s="6">
        <v>-4190</v>
      </c>
      <c r="AL140" s="6"/>
      <c r="AM140" s="20">
        <v>-1027</v>
      </c>
      <c r="AN140" s="20"/>
      <c r="AO140" s="20">
        <v>-1027</v>
      </c>
      <c r="AP140" s="20"/>
      <c r="AQ140" s="20">
        <v>-1025</v>
      </c>
      <c r="AR140" s="20"/>
      <c r="AS140" s="20">
        <v>-1441</v>
      </c>
      <c r="AT140" s="20"/>
      <c r="AU140" s="20">
        <v>0</v>
      </c>
      <c r="AV140" s="20"/>
      <c r="AW140" s="20">
        <v>0</v>
      </c>
      <c r="AX140" s="20"/>
    </row>
    <row r="141" spans="1:50" s="9" customFormat="1" ht="13.8" x14ac:dyDescent="0.25">
      <c r="A141" s="9">
        <v>167</v>
      </c>
      <c r="B141" s="39" t="s">
        <v>145</v>
      </c>
      <c r="C141" s="7">
        <v>167</v>
      </c>
      <c r="E141" s="6">
        <v>279841</v>
      </c>
      <c r="G141" s="6">
        <v>148521</v>
      </c>
      <c r="H141" s="6"/>
      <c r="I141" s="6">
        <v>18650</v>
      </c>
      <c r="J141" s="6"/>
      <c r="K141" s="6">
        <v>0</v>
      </c>
      <c r="L141" s="6"/>
      <c r="M141" s="6">
        <v>0</v>
      </c>
      <c r="N141" s="6"/>
      <c r="O141" s="6">
        <v>13261</v>
      </c>
      <c r="P141" s="6"/>
      <c r="Q141" s="6">
        <f t="shared" si="6"/>
        <v>31911</v>
      </c>
      <c r="R141" s="6"/>
      <c r="S141" s="6">
        <v>0</v>
      </c>
      <c r="T141" s="6"/>
      <c r="U141" s="6">
        <v>157739</v>
      </c>
      <c r="V141" s="6"/>
      <c r="W141" s="6">
        <v>0</v>
      </c>
      <c r="X141" s="6"/>
      <c r="Y141" s="6">
        <v>0</v>
      </c>
      <c r="Z141" s="6"/>
      <c r="AA141" s="6">
        <f t="shared" si="7"/>
        <v>157739</v>
      </c>
      <c r="AB141" s="6"/>
      <c r="AC141" s="6">
        <v>24124</v>
      </c>
      <c r="AD141" s="6"/>
      <c r="AE141" s="6">
        <v>3844</v>
      </c>
      <c r="AF141" s="6"/>
      <c r="AG141" s="6">
        <f t="shared" si="8"/>
        <v>27968</v>
      </c>
      <c r="AH141" s="6"/>
      <c r="AI141" s="6">
        <v>463343</v>
      </c>
      <c r="AJ141" s="6"/>
      <c r="AK141" s="6">
        <v>-114630</v>
      </c>
      <c r="AL141" s="6"/>
      <c r="AM141" s="20">
        <v>-28797</v>
      </c>
      <c r="AN141" s="20"/>
      <c r="AO141" s="20">
        <v>-28797</v>
      </c>
      <c r="AP141" s="20"/>
      <c r="AQ141" s="20">
        <v>-28800</v>
      </c>
      <c r="AR141" s="20"/>
      <c r="AS141" s="20">
        <v>-39435</v>
      </c>
      <c r="AT141" s="20"/>
      <c r="AU141" s="20">
        <v>0</v>
      </c>
      <c r="AV141" s="20"/>
      <c r="AW141" s="20">
        <v>0</v>
      </c>
      <c r="AX141" s="20"/>
    </row>
    <row r="142" spans="1:50" s="9" customFormat="1" ht="13.8" x14ac:dyDescent="0.25">
      <c r="A142" s="9">
        <v>168</v>
      </c>
      <c r="B142" s="39" t="s">
        <v>146</v>
      </c>
      <c r="C142" s="7">
        <v>168</v>
      </c>
      <c r="E142" s="6">
        <v>206783</v>
      </c>
      <c r="G142" s="6">
        <v>91570</v>
      </c>
      <c r="H142" s="6"/>
      <c r="I142" s="6">
        <v>11498</v>
      </c>
      <c r="J142" s="6"/>
      <c r="K142" s="6">
        <v>0</v>
      </c>
      <c r="L142" s="6"/>
      <c r="M142" s="6">
        <v>0</v>
      </c>
      <c r="N142" s="6"/>
      <c r="O142" s="6">
        <v>0</v>
      </c>
      <c r="P142" s="6"/>
      <c r="Q142" s="6">
        <f t="shared" si="6"/>
        <v>11498</v>
      </c>
      <c r="R142" s="6"/>
      <c r="S142" s="6">
        <v>0</v>
      </c>
      <c r="T142" s="6"/>
      <c r="U142" s="6">
        <v>97253</v>
      </c>
      <c r="V142" s="6"/>
      <c r="W142" s="6">
        <v>0</v>
      </c>
      <c r="X142" s="6"/>
      <c r="Y142" s="6">
        <v>17511</v>
      </c>
      <c r="Z142" s="6"/>
      <c r="AA142" s="6">
        <f t="shared" si="7"/>
        <v>114764</v>
      </c>
      <c r="AB142" s="6"/>
      <c r="AC142" s="6">
        <v>14874</v>
      </c>
      <c r="AD142" s="6"/>
      <c r="AE142" s="6">
        <v>-6193</v>
      </c>
      <c r="AF142" s="6"/>
      <c r="AG142" s="6">
        <f t="shared" si="8"/>
        <v>8681</v>
      </c>
      <c r="AH142" s="6"/>
      <c r="AI142" s="6">
        <v>285672</v>
      </c>
      <c r="AJ142" s="6"/>
      <c r="AK142" s="6">
        <v>-70675</v>
      </c>
      <c r="AL142" s="6"/>
      <c r="AM142" s="20">
        <v>-26317</v>
      </c>
      <c r="AN142" s="20"/>
      <c r="AO142" s="20">
        <v>-26317</v>
      </c>
      <c r="AP142" s="20"/>
      <c r="AQ142" s="20">
        <v>-26318</v>
      </c>
      <c r="AR142" s="20"/>
      <c r="AS142" s="20">
        <v>-24313</v>
      </c>
      <c r="AT142" s="20"/>
      <c r="AU142" s="20">
        <v>0</v>
      </c>
      <c r="AV142" s="20"/>
      <c r="AW142" s="20">
        <v>0</v>
      </c>
      <c r="AX142" s="20"/>
    </row>
    <row r="143" spans="1:50" s="9" customFormat="1" ht="13.8" x14ac:dyDescent="0.25">
      <c r="A143" s="9">
        <v>169</v>
      </c>
      <c r="B143" s="39" t="s">
        <v>147</v>
      </c>
      <c r="C143" s="7">
        <v>169</v>
      </c>
      <c r="E143" s="6">
        <v>5321378</v>
      </c>
      <c r="G143" s="6">
        <v>2186250</v>
      </c>
      <c r="H143" s="6"/>
      <c r="I143" s="6">
        <v>274528</v>
      </c>
      <c r="J143" s="6"/>
      <c r="K143" s="6">
        <v>0</v>
      </c>
      <c r="L143" s="6"/>
      <c r="M143" s="6">
        <v>0</v>
      </c>
      <c r="N143" s="6"/>
      <c r="O143" s="6">
        <v>0</v>
      </c>
      <c r="P143" s="6"/>
      <c r="Q143" s="6">
        <f t="shared" si="6"/>
        <v>274528</v>
      </c>
      <c r="R143" s="6"/>
      <c r="S143" s="6">
        <v>0</v>
      </c>
      <c r="T143" s="6"/>
      <c r="U143" s="6">
        <v>2321936</v>
      </c>
      <c r="V143" s="6"/>
      <c r="W143" s="6">
        <v>0</v>
      </c>
      <c r="X143" s="6"/>
      <c r="Y143" s="6">
        <v>706363</v>
      </c>
      <c r="Z143" s="6"/>
      <c r="AA143" s="6">
        <f t="shared" si="7"/>
        <v>3028299</v>
      </c>
      <c r="AB143" s="6"/>
      <c r="AC143" s="6">
        <v>355107</v>
      </c>
      <c r="AD143" s="6"/>
      <c r="AE143" s="6">
        <v>-243944</v>
      </c>
      <c r="AF143" s="6"/>
      <c r="AG143" s="6">
        <f t="shared" si="8"/>
        <v>111163</v>
      </c>
      <c r="AH143" s="6"/>
      <c r="AI143" s="6">
        <v>6820455</v>
      </c>
      <c r="AJ143" s="6"/>
      <c r="AK143" s="6">
        <v>-1687370</v>
      </c>
      <c r="AL143" s="6"/>
      <c r="AM143" s="20">
        <v>-724430</v>
      </c>
      <c r="AN143" s="20"/>
      <c r="AO143" s="20">
        <v>-724430</v>
      </c>
      <c r="AP143" s="20"/>
      <c r="AQ143" s="20">
        <v>-724427</v>
      </c>
      <c r="AR143" s="20"/>
      <c r="AS143" s="20">
        <v>-580484</v>
      </c>
      <c r="AT143" s="20"/>
      <c r="AU143" s="20">
        <v>0</v>
      </c>
      <c r="AV143" s="20"/>
      <c r="AW143" s="20">
        <v>0</v>
      </c>
      <c r="AX143" s="20"/>
    </row>
    <row r="144" spans="1:50" s="9" customFormat="1" ht="13.8" x14ac:dyDescent="0.25">
      <c r="A144" s="9">
        <v>170</v>
      </c>
      <c r="B144" s="39" t="s">
        <v>148</v>
      </c>
      <c r="C144" s="7">
        <v>170</v>
      </c>
      <c r="E144" s="6">
        <v>559682</v>
      </c>
      <c r="G144" s="6">
        <v>291774</v>
      </c>
      <c r="H144" s="6"/>
      <c r="I144" s="6">
        <v>36638</v>
      </c>
      <c r="J144" s="6"/>
      <c r="K144" s="6">
        <v>0</v>
      </c>
      <c r="L144" s="6"/>
      <c r="M144" s="6">
        <v>0</v>
      </c>
      <c r="N144" s="6"/>
      <c r="O144" s="6">
        <v>18607</v>
      </c>
      <c r="P144" s="6"/>
      <c r="Q144" s="6">
        <f t="shared" si="6"/>
        <v>55245</v>
      </c>
      <c r="R144" s="6"/>
      <c r="S144" s="6">
        <v>0</v>
      </c>
      <c r="T144" s="6"/>
      <c r="U144" s="6">
        <v>309883</v>
      </c>
      <c r="V144" s="6"/>
      <c r="W144" s="6">
        <v>0</v>
      </c>
      <c r="X144" s="6"/>
      <c r="Y144" s="6">
        <v>0</v>
      </c>
      <c r="Z144" s="6"/>
      <c r="AA144" s="6">
        <f t="shared" si="7"/>
        <v>309883</v>
      </c>
      <c r="AB144" s="6"/>
      <c r="AC144" s="6">
        <v>47392</v>
      </c>
      <c r="AD144" s="6"/>
      <c r="AE144" s="6">
        <v>5069</v>
      </c>
      <c r="AF144" s="6"/>
      <c r="AG144" s="6">
        <f t="shared" si="8"/>
        <v>52461</v>
      </c>
      <c r="AH144" s="6"/>
      <c r="AI144" s="6">
        <v>910249</v>
      </c>
      <c r="AJ144" s="6"/>
      <c r="AK144" s="6">
        <v>-225194</v>
      </c>
      <c r="AL144" s="6"/>
      <c r="AM144" s="20">
        <v>-59056</v>
      </c>
      <c r="AN144" s="20"/>
      <c r="AO144" s="20">
        <v>-59056</v>
      </c>
      <c r="AP144" s="20"/>
      <c r="AQ144" s="20">
        <v>-59056</v>
      </c>
      <c r="AR144" s="20"/>
      <c r="AS144" s="20">
        <v>-77471</v>
      </c>
      <c r="AT144" s="20"/>
      <c r="AU144" s="20">
        <v>0</v>
      </c>
      <c r="AV144" s="20"/>
      <c r="AW144" s="20">
        <v>0</v>
      </c>
      <c r="AX144" s="20"/>
    </row>
    <row r="145" spans="1:50" s="9" customFormat="1" ht="13.8" x14ac:dyDescent="0.25">
      <c r="A145" s="9">
        <v>171</v>
      </c>
      <c r="B145" s="39" t="s">
        <v>149</v>
      </c>
      <c r="C145" s="7">
        <v>171</v>
      </c>
      <c r="E145" s="6">
        <v>130705</v>
      </c>
      <c r="G145" s="6">
        <v>58115</v>
      </c>
      <c r="H145" s="6"/>
      <c r="I145" s="6">
        <v>7297</v>
      </c>
      <c r="J145" s="6"/>
      <c r="K145" s="6">
        <v>0</v>
      </c>
      <c r="L145" s="6"/>
      <c r="M145" s="6">
        <v>0</v>
      </c>
      <c r="N145" s="6"/>
      <c r="O145" s="6">
        <v>0</v>
      </c>
      <c r="P145" s="6"/>
      <c r="Q145" s="6">
        <f t="shared" si="6"/>
        <v>7297</v>
      </c>
      <c r="R145" s="6"/>
      <c r="S145" s="6">
        <v>0</v>
      </c>
      <c r="T145" s="6"/>
      <c r="U145" s="6">
        <v>61722</v>
      </c>
      <c r="V145" s="6"/>
      <c r="W145" s="6">
        <v>0</v>
      </c>
      <c r="X145" s="6"/>
      <c r="Y145" s="6">
        <v>10716</v>
      </c>
      <c r="Z145" s="6"/>
      <c r="AA145" s="6">
        <f t="shared" si="7"/>
        <v>72438</v>
      </c>
      <c r="AB145" s="6"/>
      <c r="AC145" s="6">
        <v>9439</v>
      </c>
      <c r="AD145" s="6"/>
      <c r="AE145" s="6">
        <v>-3798</v>
      </c>
      <c r="AF145" s="6"/>
      <c r="AG145" s="6">
        <f t="shared" si="8"/>
        <v>5641</v>
      </c>
      <c r="AH145" s="6"/>
      <c r="AI145" s="6">
        <v>181301</v>
      </c>
      <c r="AJ145" s="6"/>
      <c r="AK145" s="6">
        <v>-44854</v>
      </c>
      <c r="AL145" s="6"/>
      <c r="AM145" s="20">
        <v>-16570</v>
      </c>
      <c r="AN145" s="20"/>
      <c r="AO145" s="20">
        <v>-16570</v>
      </c>
      <c r="AP145" s="20"/>
      <c r="AQ145" s="20">
        <v>-16569</v>
      </c>
      <c r="AR145" s="20"/>
      <c r="AS145" s="20">
        <v>-15430</v>
      </c>
      <c r="AT145" s="20"/>
      <c r="AU145" s="20">
        <v>0</v>
      </c>
      <c r="AV145" s="20"/>
      <c r="AW145" s="20">
        <v>0</v>
      </c>
      <c r="AX145" s="20"/>
    </row>
    <row r="146" spans="1:50" s="9" customFormat="1" ht="13.8" x14ac:dyDescent="0.25">
      <c r="A146" s="9">
        <v>174</v>
      </c>
      <c r="B146" s="39" t="s">
        <v>150</v>
      </c>
      <c r="C146" s="7">
        <v>174</v>
      </c>
      <c r="E146" s="6">
        <v>79710</v>
      </c>
      <c r="G146" s="6">
        <v>87877</v>
      </c>
      <c r="H146" s="6"/>
      <c r="I146" s="6">
        <v>11035</v>
      </c>
      <c r="J146" s="6"/>
      <c r="K146" s="6">
        <v>0</v>
      </c>
      <c r="L146" s="6"/>
      <c r="M146" s="6">
        <v>0</v>
      </c>
      <c r="N146" s="6"/>
      <c r="O146" s="6">
        <v>72246</v>
      </c>
      <c r="P146" s="6"/>
      <c r="Q146" s="6">
        <f t="shared" si="6"/>
        <v>83281</v>
      </c>
      <c r="R146" s="6"/>
      <c r="S146" s="6">
        <v>0</v>
      </c>
      <c r="T146" s="6"/>
      <c r="U146" s="6">
        <v>93331</v>
      </c>
      <c r="V146" s="6"/>
      <c r="W146" s="6">
        <v>0</v>
      </c>
      <c r="X146" s="6"/>
      <c r="Y146" s="6">
        <v>0</v>
      </c>
      <c r="Z146" s="6"/>
      <c r="AA146" s="6">
        <f t="shared" si="7"/>
        <v>93331</v>
      </c>
      <c r="AB146" s="6"/>
      <c r="AC146" s="6">
        <v>14274</v>
      </c>
      <c r="AD146" s="6"/>
      <c r="AE146" s="6">
        <v>23741</v>
      </c>
      <c r="AF146" s="6"/>
      <c r="AG146" s="6">
        <f t="shared" si="8"/>
        <v>38015</v>
      </c>
      <c r="AH146" s="6"/>
      <c r="AI146" s="6">
        <v>274150</v>
      </c>
      <c r="AJ146" s="6"/>
      <c r="AK146" s="6">
        <v>-67824</v>
      </c>
      <c r="AL146" s="6"/>
      <c r="AM146" s="20">
        <v>4427</v>
      </c>
      <c r="AN146" s="20"/>
      <c r="AO146" s="20">
        <v>4427</v>
      </c>
      <c r="AP146" s="20"/>
      <c r="AQ146" s="20">
        <v>4428</v>
      </c>
      <c r="AR146" s="20"/>
      <c r="AS146" s="20">
        <v>-23333</v>
      </c>
      <c r="AT146" s="20"/>
      <c r="AU146" s="20">
        <v>0</v>
      </c>
      <c r="AV146" s="20"/>
      <c r="AW146" s="20">
        <v>0</v>
      </c>
      <c r="AX146" s="20"/>
    </row>
    <row r="147" spans="1:50" s="9" customFormat="1" ht="13.8" x14ac:dyDescent="0.25">
      <c r="A147" s="9">
        <v>175</v>
      </c>
      <c r="B147" s="39" t="s">
        <v>151</v>
      </c>
      <c r="C147" s="7">
        <v>175</v>
      </c>
      <c r="E147" s="6">
        <v>233177</v>
      </c>
      <c r="G147" s="6">
        <v>132670</v>
      </c>
      <c r="H147" s="6"/>
      <c r="I147" s="6">
        <v>16659</v>
      </c>
      <c r="J147" s="6"/>
      <c r="K147" s="6">
        <v>0</v>
      </c>
      <c r="L147" s="6"/>
      <c r="M147" s="6">
        <v>0</v>
      </c>
      <c r="N147" s="6"/>
      <c r="O147" s="6">
        <v>24444</v>
      </c>
      <c r="P147" s="6"/>
      <c r="Q147" s="6">
        <f t="shared" si="6"/>
        <v>41103</v>
      </c>
      <c r="R147" s="6"/>
      <c r="S147" s="6">
        <v>0</v>
      </c>
      <c r="T147" s="6"/>
      <c r="U147" s="6">
        <v>140904</v>
      </c>
      <c r="V147" s="6"/>
      <c r="W147" s="6">
        <v>0</v>
      </c>
      <c r="X147" s="6"/>
      <c r="Y147" s="6">
        <v>0</v>
      </c>
      <c r="Z147" s="6"/>
      <c r="AA147" s="6">
        <f t="shared" si="7"/>
        <v>140904</v>
      </c>
      <c r="AB147" s="6"/>
      <c r="AC147" s="6">
        <v>21549</v>
      </c>
      <c r="AD147" s="6"/>
      <c r="AE147" s="6">
        <v>7633</v>
      </c>
      <c r="AF147" s="6"/>
      <c r="AG147" s="6">
        <f t="shared" si="8"/>
        <v>29182</v>
      </c>
      <c r="AH147" s="6"/>
      <c r="AI147" s="6">
        <v>413892</v>
      </c>
      <c r="AJ147" s="6"/>
      <c r="AK147" s="6">
        <v>-102396</v>
      </c>
      <c r="AL147" s="6"/>
      <c r="AM147" s="20">
        <v>-21525</v>
      </c>
      <c r="AN147" s="20"/>
      <c r="AO147" s="20">
        <v>-21525</v>
      </c>
      <c r="AP147" s="20"/>
      <c r="AQ147" s="20">
        <v>-21525</v>
      </c>
      <c r="AR147" s="20"/>
      <c r="AS147" s="20">
        <v>-35226</v>
      </c>
      <c r="AT147" s="20"/>
      <c r="AU147" s="20">
        <v>0</v>
      </c>
      <c r="AV147" s="20"/>
      <c r="AW147" s="20">
        <v>0</v>
      </c>
      <c r="AX147" s="20"/>
    </row>
    <row r="148" spans="1:50" s="9" customFormat="1" ht="13.8" x14ac:dyDescent="0.25">
      <c r="A148" s="9">
        <v>177</v>
      </c>
      <c r="B148" s="39" t="s">
        <v>152</v>
      </c>
      <c r="C148" s="7">
        <v>177</v>
      </c>
      <c r="E148" s="6">
        <v>104185</v>
      </c>
      <c r="G148" s="6">
        <v>55020</v>
      </c>
      <c r="H148" s="6"/>
      <c r="I148" s="6">
        <v>6909</v>
      </c>
      <c r="J148" s="6"/>
      <c r="K148" s="6">
        <v>0</v>
      </c>
      <c r="L148" s="6"/>
      <c r="M148" s="6">
        <v>0</v>
      </c>
      <c r="N148" s="6"/>
      <c r="O148" s="6">
        <v>4525</v>
      </c>
      <c r="P148" s="6"/>
      <c r="Q148" s="6">
        <f t="shared" si="6"/>
        <v>11434</v>
      </c>
      <c r="R148" s="6"/>
      <c r="S148" s="6">
        <v>0</v>
      </c>
      <c r="T148" s="6"/>
      <c r="U148" s="6">
        <v>58435</v>
      </c>
      <c r="V148" s="6"/>
      <c r="W148" s="6">
        <v>0</v>
      </c>
      <c r="X148" s="6"/>
      <c r="Y148" s="6">
        <v>0</v>
      </c>
      <c r="Z148" s="6"/>
      <c r="AA148" s="6">
        <f t="shared" si="7"/>
        <v>58435</v>
      </c>
      <c r="AB148" s="6"/>
      <c r="AC148" s="6">
        <v>8937</v>
      </c>
      <c r="AD148" s="6"/>
      <c r="AE148" s="6">
        <v>1294</v>
      </c>
      <c r="AF148" s="6"/>
      <c r="AG148" s="6">
        <f t="shared" si="8"/>
        <v>10231</v>
      </c>
      <c r="AH148" s="6"/>
      <c r="AI148" s="6">
        <v>171647</v>
      </c>
      <c r="AJ148" s="6"/>
      <c r="AK148" s="6">
        <v>-42465</v>
      </c>
      <c r="AL148" s="6"/>
      <c r="AM148" s="20">
        <v>-10798</v>
      </c>
      <c r="AN148" s="20"/>
      <c r="AO148" s="20">
        <v>-10798</v>
      </c>
      <c r="AP148" s="20"/>
      <c r="AQ148" s="20">
        <v>-10797</v>
      </c>
      <c r="AR148" s="20"/>
      <c r="AS148" s="20">
        <v>-14609</v>
      </c>
      <c r="AT148" s="20"/>
      <c r="AU148" s="20">
        <v>0</v>
      </c>
      <c r="AV148" s="20"/>
      <c r="AW148" s="20">
        <v>0</v>
      </c>
      <c r="AX148" s="20"/>
    </row>
    <row r="149" spans="1:50" s="9" customFormat="1" ht="13.8" x14ac:dyDescent="0.25">
      <c r="A149" s="9">
        <v>179</v>
      </c>
      <c r="B149" s="39" t="s">
        <v>153</v>
      </c>
      <c r="C149" s="7">
        <v>179</v>
      </c>
      <c r="E149" s="6">
        <v>879522</v>
      </c>
      <c r="G149" s="6">
        <v>449387</v>
      </c>
      <c r="H149" s="6"/>
      <c r="I149" s="6">
        <v>56430</v>
      </c>
      <c r="J149" s="6"/>
      <c r="K149" s="6">
        <v>0</v>
      </c>
      <c r="L149" s="6"/>
      <c r="M149" s="6">
        <v>0</v>
      </c>
      <c r="N149" s="6"/>
      <c r="O149" s="6">
        <v>15527</v>
      </c>
      <c r="P149" s="6"/>
      <c r="Q149" s="6">
        <f t="shared" si="6"/>
        <v>71957</v>
      </c>
      <c r="R149" s="6"/>
      <c r="S149" s="6">
        <v>0</v>
      </c>
      <c r="T149" s="6"/>
      <c r="U149" s="6">
        <v>477277</v>
      </c>
      <c r="V149" s="6"/>
      <c r="W149" s="6">
        <v>0</v>
      </c>
      <c r="X149" s="6"/>
      <c r="Y149" s="6">
        <v>0</v>
      </c>
      <c r="Z149" s="6"/>
      <c r="AA149" s="6">
        <f t="shared" si="7"/>
        <v>477277</v>
      </c>
      <c r="AB149" s="6"/>
      <c r="AC149" s="6">
        <v>72993</v>
      </c>
      <c r="AD149" s="6"/>
      <c r="AE149" s="6">
        <v>6553</v>
      </c>
      <c r="AF149" s="6"/>
      <c r="AG149" s="6">
        <f t="shared" si="8"/>
        <v>79546</v>
      </c>
      <c r="AH149" s="6"/>
      <c r="AI149" s="6">
        <v>1401955</v>
      </c>
      <c r="AJ149" s="6"/>
      <c r="AK149" s="6">
        <v>-346841</v>
      </c>
      <c r="AL149" s="6"/>
      <c r="AM149" s="20">
        <v>-95333</v>
      </c>
      <c r="AN149" s="20"/>
      <c r="AO149" s="20">
        <v>-95333</v>
      </c>
      <c r="AP149" s="20"/>
      <c r="AQ149" s="20">
        <v>-95334</v>
      </c>
      <c r="AR149" s="20"/>
      <c r="AS149" s="20">
        <v>-119319</v>
      </c>
      <c r="AT149" s="20"/>
      <c r="AU149" s="20">
        <v>0</v>
      </c>
      <c r="AV149" s="20"/>
      <c r="AW149" s="20">
        <v>0</v>
      </c>
      <c r="AX149" s="20"/>
    </row>
    <row r="150" spans="1:50" s="9" customFormat="1" ht="13.8" x14ac:dyDescent="0.25">
      <c r="A150" s="9">
        <v>180</v>
      </c>
      <c r="B150" s="39" t="s">
        <v>154</v>
      </c>
      <c r="C150" s="7">
        <v>180</v>
      </c>
      <c r="E150" s="6">
        <v>1100939</v>
      </c>
      <c r="G150" s="6">
        <v>519281</v>
      </c>
      <c r="H150" s="6"/>
      <c r="I150" s="6">
        <v>65206</v>
      </c>
      <c r="J150" s="6"/>
      <c r="K150" s="6">
        <v>0</v>
      </c>
      <c r="L150" s="6"/>
      <c r="M150" s="6">
        <v>0</v>
      </c>
      <c r="N150" s="6"/>
      <c r="O150" s="6">
        <v>0</v>
      </c>
      <c r="P150" s="6"/>
      <c r="Q150" s="6">
        <f t="shared" si="6"/>
        <v>65206</v>
      </c>
      <c r="R150" s="6"/>
      <c r="S150" s="6">
        <v>0</v>
      </c>
      <c r="T150" s="6"/>
      <c r="U150" s="6">
        <v>551510</v>
      </c>
      <c r="V150" s="6"/>
      <c r="W150" s="6">
        <v>0</v>
      </c>
      <c r="X150" s="6"/>
      <c r="Y150" s="6">
        <v>45524</v>
      </c>
      <c r="Z150" s="6"/>
      <c r="AA150" s="6">
        <f t="shared" si="7"/>
        <v>597034</v>
      </c>
      <c r="AB150" s="6"/>
      <c r="AC150" s="6">
        <v>84346</v>
      </c>
      <c r="AD150" s="6"/>
      <c r="AE150" s="6">
        <v>-17191</v>
      </c>
      <c r="AF150" s="6"/>
      <c r="AG150" s="6">
        <f t="shared" si="8"/>
        <v>67155</v>
      </c>
      <c r="AH150" s="6"/>
      <c r="AI150" s="6">
        <v>1620004</v>
      </c>
      <c r="AJ150" s="6"/>
      <c r="AK150" s="6">
        <v>-400787</v>
      </c>
      <c r="AL150" s="6"/>
      <c r="AM150" s="20">
        <v>-131317</v>
      </c>
      <c r="AN150" s="20"/>
      <c r="AO150" s="20">
        <v>-131317</v>
      </c>
      <c r="AP150" s="20"/>
      <c r="AQ150" s="20">
        <v>-131315</v>
      </c>
      <c r="AR150" s="20"/>
      <c r="AS150" s="20">
        <v>-137877</v>
      </c>
      <c r="AT150" s="20"/>
      <c r="AU150" s="20">
        <v>0</v>
      </c>
      <c r="AV150" s="20"/>
      <c r="AW150" s="20">
        <v>0</v>
      </c>
      <c r="AX150" s="20"/>
    </row>
    <row r="151" spans="1:50" s="9" customFormat="1" ht="13.8" x14ac:dyDescent="0.25">
      <c r="A151" s="9">
        <v>181</v>
      </c>
      <c r="B151" s="39" t="s">
        <v>155</v>
      </c>
      <c r="C151" s="7">
        <v>181</v>
      </c>
      <c r="E151" s="6">
        <v>84583</v>
      </c>
      <c r="G151" s="6">
        <v>32687</v>
      </c>
      <c r="H151" s="6"/>
      <c r="I151" s="6">
        <v>4105</v>
      </c>
      <c r="J151" s="6"/>
      <c r="K151" s="6">
        <v>0</v>
      </c>
      <c r="L151" s="6"/>
      <c r="M151" s="6">
        <v>0</v>
      </c>
      <c r="N151" s="6"/>
      <c r="O151" s="6">
        <v>0</v>
      </c>
      <c r="P151" s="6"/>
      <c r="Q151" s="6">
        <f t="shared" si="6"/>
        <v>4105</v>
      </c>
      <c r="R151" s="6"/>
      <c r="S151" s="6">
        <v>0</v>
      </c>
      <c r="T151" s="6"/>
      <c r="U151" s="6">
        <v>34716</v>
      </c>
      <c r="V151" s="6"/>
      <c r="W151" s="6">
        <v>0</v>
      </c>
      <c r="X151" s="6"/>
      <c r="Y151" s="6">
        <v>14327</v>
      </c>
      <c r="Z151" s="6"/>
      <c r="AA151" s="6">
        <f t="shared" si="7"/>
        <v>49043</v>
      </c>
      <c r="AB151" s="6"/>
      <c r="AC151" s="6">
        <v>5309</v>
      </c>
      <c r="AD151" s="6"/>
      <c r="AE151" s="6">
        <v>-4903</v>
      </c>
      <c r="AF151" s="6"/>
      <c r="AG151" s="6">
        <f t="shared" si="8"/>
        <v>406</v>
      </c>
      <c r="AH151" s="6"/>
      <c r="AI151" s="6">
        <v>101975</v>
      </c>
      <c r="AJ151" s="6"/>
      <c r="AK151" s="6">
        <v>-25228</v>
      </c>
      <c r="AL151" s="6"/>
      <c r="AM151" s="20">
        <v>-12087</v>
      </c>
      <c r="AN151" s="20"/>
      <c r="AO151" s="20">
        <v>-12087</v>
      </c>
      <c r="AP151" s="20"/>
      <c r="AQ151" s="20">
        <v>-12085</v>
      </c>
      <c r="AR151" s="20"/>
      <c r="AS151" s="20">
        <v>-8679</v>
      </c>
      <c r="AT151" s="20"/>
      <c r="AU151" s="20">
        <v>0</v>
      </c>
      <c r="AV151" s="20"/>
      <c r="AW151" s="20">
        <v>0</v>
      </c>
      <c r="AX151" s="20"/>
    </row>
    <row r="152" spans="1:50" s="9" customFormat="1" ht="13.8" x14ac:dyDescent="0.25">
      <c r="A152" s="9">
        <v>182</v>
      </c>
      <c r="B152" s="39" t="s">
        <v>156</v>
      </c>
      <c r="C152" s="7">
        <v>182</v>
      </c>
      <c r="E152" s="6">
        <v>398733</v>
      </c>
      <c r="G152" s="6">
        <v>225621</v>
      </c>
      <c r="H152" s="6"/>
      <c r="I152" s="6">
        <v>28331</v>
      </c>
      <c r="J152" s="6"/>
      <c r="K152" s="6">
        <v>0</v>
      </c>
      <c r="L152" s="6"/>
      <c r="M152" s="6">
        <v>0</v>
      </c>
      <c r="N152" s="6"/>
      <c r="O152" s="6">
        <v>39927</v>
      </c>
      <c r="P152" s="6"/>
      <c r="Q152" s="6">
        <f t="shared" si="6"/>
        <v>68258</v>
      </c>
      <c r="R152" s="6"/>
      <c r="S152" s="6">
        <v>0</v>
      </c>
      <c r="T152" s="6"/>
      <c r="U152" s="6">
        <v>239623</v>
      </c>
      <c r="V152" s="6"/>
      <c r="W152" s="6">
        <v>0</v>
      </c>
      <c r="X152" s="6"/>
      <c r="Y152" s="6">
        <v>0</v>
      </c>
      <c r="Z152" s="6"/>
      <c r="AA152" s="6">
        <f t="shared" si="7"/>
        <v>239623</v>
      </c>
      <c r="AB152" s="6"/>
      <c r="AC152" s="6">
        <v>36647</v>
      </c>
      <c r="AD152" s="6"/>
      <c r="AE152" s="6">
        <v>12433</v>
      </c>
      <c r="AF152" s="6"/>
      <c r="AG152" s="6">
        <f t="shared" si="8"/>
        <v>49080</v>
      </c>
      <c r="AH152" s="6"/>
      <c r="AI152" s="6">
        <v>703870</v>
      </c>
      <c r="AJ152" s="6"/>
      <c r="AK152" s="6">
        <v>-174136</v>
      </c>
      <c r="AL152" s="6"/>
      <c r="AM152" s="20">
        <v>-37153</v>
      </c>
      <c r="AN152" s="20"/>
      <c r="AO152" s="20">
        <v>-37153</v>
      </c>
      <c r="AP152" s="20"/>
      <c r="AQ152" s="20">
        <v>-37154</v>
      </c>
      <c r="AR152" s="20"/>
      <c r="AS152" s="20">
        <v>-59906</v>
      </c>
      <c r="AT152" s="20"/>
      <c r="AU152" s="20">
        <v>0</v>
      </c>
      <c r="AV152" s="20"/>
      <c r="AW152" s="20">
        <v>0</v>
      </c>
      <c r="AX152" s="20"/>
    </row>
    <row r="153" spans="1:50" s="9" customFormat="1" ht="13.8" x14ac:dyDescent="0.25">
      <c r="A153" s="9">
        <v>183</v>
      </c>
      <c r="B153" s="39" t="s">
        <v>157</v>
      </c>
      <c r="C153" s="7">
        <v>183</v>
      </c>
      <c r="E153" s="6">
        <v>159983</v>
      </c>
      <c r="G153" s="6">
        <v>71276</v>
      </c>
      <c r="H153" s="6"/>
      <c r="I153" s="6">
        <v>8950</v>
      </c>
      <c r="J153" s="6"/>
      <c r="K153" s="6">
        <v>0</v>
      </c>
      <c r="L153" s="6"/>
      <c r="M153" s="6">
        <v>0</v>
      </c>
      <c r="N153" s="6"/>
      <c r="O153" s="6">
        <v>0</v>
      </c>
      <c r="P153" s="6"/>
      <c r="Q153" s="6">
        <f t="shared" si="6"/>
        <v>8950</v>
      </c>
      <c r="R153" s="6"/>
      <c r="S153" s="6">
        <v>0</v>
      </c>
      <c r="T153" s="6"/>
      <c r="U153" s="6">
        <v>75700</v>
      </c>
      <c r="V153" s="6"/>
      <c r="W153" s="6">
        <v>0</v>
      </c>
      <c r="X153" s="6"/>
      <c r="Y153" s="6">
        <v>12901</v>
      </c>
      <c r="Z153" s="6"/>
      <c r="AA153" s="6">
        <f t="shared" si="7"/>
        <v>88601</v>
      </c>
      <c r="AB153" s="6"/>
      <c r="AC153" s="6">
        <v>11577</v>
      </c>
      <c r="AD153" s="6"/>
      <c r="AE153" s="6">
        <v>-4577</v>
      </c>
      <c r="AF153" s="6"/>
      <c r="AG153" s="6">
        <f t="shared" si="8"/>
        <v>7000</v>
      </c>
      <c r="AH153" s="6"/>
      <c r="AI153" s="6">
        <v>222361</v>
      </c>
      <c r="AJ153" s="6"/>
      <c r="AK153" s="6">
        <v>-55012</v>
      </c>
      <c r="AL153" s="6"/>
      <c r="AM153" s="20">
        <v>-20242</v>
      </c>
      <c r="AN153" s="20"/>
      <c r="AO153" s="20">
        <v>-20242</v>
      </c>
      <c r="AP153" s="20"/>
      <c r="AQ153" s="20">
        <v>-20242</v>
      </c>
      <c r="AR153" s="20"/>
      <c r="AS153" s="20">
        <v>-18925</v>
      </c>
      <c r="AT153" s="20"/>
      <c r="AU153" s="20">
        <v>0</v>
      </c>
      <c r="AV153" s="20"/>
      <c r="AW153" s="20">
        <v>0</v>
      </c>
      <c r="AX153" s="20"/>
    </row>
    <row r="154" spans="1:50" s="9" customFormat="1" ht="13.8" x14ac:dyDescent="0.25">
      <c r="A154" s="9">
        <v>184</v>
      </c>
      <c r="B154" s="39" t="s">
        <v>158</v>
      </c>
      <c r="C154" s="7">
        <v>184</v>
      </c>
      <c r="E154" s="6">
        <v>24047</v>
      </c>
      <c r="G154" s="6">
        <v>12794</v>
      </c>
      <c r="H154" s="6"/>
      <c r="I154" s="6">
        <v>1607</v>
      </c>
      <c r="J154" s="6"/>
      <c r="K154" s="6">
        <v>0</v>
      </c>
      <c r="L154" s="6"/>
      <c r="M154" s="6">
        <v>0</v>
      </c>
      <c r="N154" s="6"/>
      <c r="O154" s="6">
        <v>1186</v>
      </c>
      <c r="P154" s="6"/>
      <c r="Q154" s="6">
        <f t="shared" si="6"/>
        <v>2793</v>
      </c>
      <c r="R154" s="6"/>
      <c r="S154" s="6">
        <v>0</v>
      </c>
      <c r="T154" s="6"/>
      <c r="U154" s="6">
        <v>13588</v>
      </c>
      <c r="V154" s="6"/>
      <c r="W154" s="6">
        <v>0</v>
      </c>
      <c r="X154" s="6"/>
      <c r="Y154" s="6">
        <v>0</v>
      </c>
      <c r="Z154" s="6"/>
      <c r="AA154" s="6">
        <f t="shared" si="7"/>
        <v>13588</v>
      </c>
      <c r="AB154" s="6"/>
      <c r="AC154" s="6">
        <v>2078</v>
      </c>
      <c r="AD154" s="6"/>
      <c r="AE154" s="6">
        <v>345</v>
      </c>
      <c r="AF154" s="6"/>
      <c r="AG154" s="6">
        <f t="shared" si="8"/>
        <v>2423</v>
      </c>
      <c r="AH154" s="6"/>
      <c r="AI154" s="6">
        <v>39913</v>
      </c>
      <c r="AJ154" s="6"/>
      <c r="AK154" s="6">
        <v>-9874</v>
      </c>
      <c r="AL154" s="6"/>
      <c r="AM154" s="20">
        <v>-2466</v>
      </c>
      <c r="AN154" s="20"/>
      <c r="AO154" s="20">
        <v>-2466</v>
      </c>
      <c r="AP154" s="20"/>
      <c r="AQ154" s="20">
        <v>-2466</v>
      </c>
      <c r="AR154" s="20"/>
      <c r="AS154" s="20">
        <v>-3397</v>
      </c>
      <c r="AT154" s="20"/>
      <c r="AU154" s="20">
        <v>0</v>
      </c>
      <c r="AV154" s="20"/>
      <c r="AW154" s="20">
        <v>0</v>
      </c>
      <c r="AX154" s="20"/>
    </row>
    <row r="155" spans="1:50" s="9" customFormat="1" ht="13.8" x14ac:dyDescent="0.25">
      <c r="A155" s="9">
        <v>185</v>
      </c>
      <c r="B155" s="39" t="s">
        <v>159</v>
      </c>
      <c r="C155" s="7">
        <v>185</v>
      </c>
      <c r="E155" s="6">
        <v>1413082</v>
      </c>
      <c r="G155" s="6">
        <v>717014</v>
      </c>
      <c r="H155" s="6"/>
      <c r="I155" s="6">
        <v>90036</v>
      </c>
      <c r="J155" s="6"/>
      <c r="K155" s="6">
        <v>0</v>
      </c>
      <c r="L155" s="6"/>
      <c r="M155" s="6">
        <v>0</v>
      </c>
      <c r="N155" s="6"/>
      <c r="O155" s="6">
        <v>17446</v>
      </c>
      <c r="P155" s="6"/>
      <c r="Q155" s="6">
        <f t="shared" si="6"/>
        <v>107482</v>
      </c>
      <c r="R155" s="6"/>
      <c r="S155" s="6">
        <v>0</v>
      </c>
      <c r="T155" s="6"/>
      <c r="U155" s="6">
        <v>761514</v>
      </c>
      <c r="V155" s="6"/>
      <c r="W155" s="6">
        <v>0</v>
      </c>
      <c r="X155" s="6"/>
      <c r="Y155" s="6">
        <v>0</v>
      </c>
      <c r="Z155" s="6"/>
      <c r="AA155" s="6">
        <f t="shared" si="7"/>
        <v>761514</v>
      </c>
      <c r="AB155" s="6"/>
      <c r="AC155" s="6">
        <v>116463</v>
      </c>
      <c r="AD155" s="6"/>
      <c r="AE155" s="6">
        <v>3031</v>
      </c>
      <c r="AF155" s="6"/>
      <c r="AG155" s="6">
        <f t="shared" si="8"/>
        <v>119494</v>
      </c>
      <c r="AH155" s="6"/>
      <c r="AI155" s="6">
        <v>2236872</v>
      </c>
      <c r="AJ155" s="6"/>
      <c r="AK155" s="6">
        <v>-553399</v>
      </c>
      <c r="AL155" s="6"/>
      <c r="AM155" s="20">
        <v>-154552</v>
      </c>
      <c r="AN155" s="20"/>
      <c r="AO155" s="20">
        <v>-154552</v>
      </c>
      <c r="AP155" s="20"/>
      <c r="AQ155" s="20">
        <v>-154551</v>
      </c>
      <c r="AR155" s="20"/>
      <c r="AS155" s="20">
        <v>-190379</v>
      </c>
      <c r="AT155" s="20"/>
      <c r="AU155" s="20">
        <v>0</v>
      </c>
      <c r="AV155" s="20"/>
      <c r="AW155" s="20">
        <v>0</v>
      </c>
      <c r="AX155" s="20"/>
    </row>
    <row r="156" spans="1:50" s="9" customFormat="1" ht="13.8" x14ac:dyDescent="0.25">
      <c r="A156" s="9">
        <v>186</v>
      </c>
      <c r="B156" s="39" t="s">
        <v>160</v>
      </c>
      <c r="C156" s="7">
        <v>186</v>
      </c>
      <c r="E156" s="6">
        <v>31717</v>
      </c>
      <c r="G156" s="6">
        <v>14879</v>
      </c>
      <c r="H156" s="6"/>
      <c r="I156" s="6">
        <v>1868</v>
      </c>
      <c r="J156" s="6"/>
      <c r="K156" s="6">
        <v>0</v>
      </c>
      <c r="L156" s="6"/>
      <c r="M156" s="6">
        <v>0</v>
      </c>
      <c r="N156" s="6"/>
      <c r="O156" s="6">
        <v>0</v>
      </c>
      <c r="P156" s="6"/>
      <c r="Q156" s="6">
        <f t="shared" si="6"/>
        <v>1868</v>
      </c>
      <c r="R156" s="6"/>
      <c r="S156" s="6">
        <v>0</v>
      </c>
      <c r="T156" s="6"/>
      <c r="U156" s="6">
        <v>15802</v>
      </c>
      <c r="V156" s="6"/>
      <c r="W156" s="6">
        <v>0</v>
      </c>
      <c r="X156" s="6"/>
      <c r="Y156" s="6">
        <v>1433</v>
      </c>
      <c r="Z156" s="6"/>
      <c r="AA156" s="6">
        <f t="shared" si="7"/>
        <v>17235</v>
      </c>
      <c r="AB156" s="6"/>
      <c r="AC156" s="6">
        <v>2417</v>
      </c>
      <c r="AD156" s="6"/>
      <c r="AE156" s="6">
        <v>-536</v>
      </c>
      <c r="AF156" s="6"/>
      <c r="AG156" s="6">
        <f t="shared" si="8"/>
        <v>1881</v>
      </c>
      <c r="AH156" s="6"/>
      <c r="AI156" s="6">
        <v>46417</v>
      </c>
      <c r="AJ156" s="6"/>
      <c r="AK156" s="6">
        <v>-11484</v>
      </c>
      <c r="AL156" s="6"/>
      <c r="AM156" s="20">
        <v>-3806</v>
      </c>
      <c r="AN156" s="20"/>
      <c r="AO156" s="20">
        <v>-3806</v>
      </c>
      <c r="AP156" s="20"/>
      <c r="AQ156" s="20">
        <v>-3806</v>
      </c>
      <c r="AR156" s="20"/>
      <c r="AS156" s="20">
        <v>-3951</v>
      </c>
      <c r="AT156" s="20"/>
      <c r="AU156" s="20">
        <v>0</v>
      </c>
      <c r="AV156" s="20"/>
      <c r="AW156" s="20">
        <v>0</v>
      </c>
      <c r="AX156" s="20"/>
    </row>
    <row r="157" spans="1:50" s="9" customFormat="1" ht="13.8" x14ac:dyDescent="0.25">
      <c r="A157" s="9">
        <v>187</v>
      </c>
      <c r="B157" s="39" t="s">
        <v>161</v>
      </c>
      <c r="C157" s="7">
        <v>187</v>
      </c>
      <c r="E157" s="6">
        <v>381745</v>
      </c>
      <c r="G157" s="6">
        <v>214183</v>
      </c>
      <c r="H157" s="6"/>
      <c r="I157" s="6">
        <v>26895</v>
      </c>
      <c r="J157" s="6"/>
      <c r="K157" s="6">
        <v>0</v>
      </c>
      <c r="L157" s="6"/>
      <c r="M157" s="6">
        <v>0</v>
      </c>
      <c r="N157" s="6"/>
      <c r="O157" s="6">
        <v>35484</v>
      </c>
      <c r="P157" s="6"/>
      <c r="Q157" s="6">
        <f t="shared" si="6"/>
        <v>62379</v>
      </c>
      <c r="R157" s="6"/>
      <c r="S157" s="6">
        <v>0</v>
      </c>
      <c r="T157" s="6"/>
      <c r="U157" s="6">
        <v>227475</v>
      </c>
      <c r="V157" s="6"/>
      <c r="W157" s="6">
        <v>0</v>
      </c>
      <c r="X157" s="6"/>
      <c r="Y157" s="6">
        <v>0</v>
      </c>
      <c r="Z157" s="6"/>
      <c r="AA157" s="6">
        <f t="shared" si="7"/>
        <v>227475</v>
      </c>
      <c r="AB157" s="6"/>
      <c r="AC157" s="6">
        <v>34789</v>
      </c>
      <c r="AD157" s="6"/>
      <c r="AE157" s="6">
        <v>10996</v>
      </c>
      <c r="AF157" s="6"/>
      <c r="AG157" s="6">
        <f t="shared" si="8"/>
        <v>45785</v>
      </c>
      <c r="AH157" s="6"/>
      <c r="AI157" s="6">
        <v>668187</v>
      </c>
      <c r="AJ157" s="6"/>
      <c r="AK157" s="6">
        <v>-165308</v>
      </c>
      <c r="AL157" s="6"/>
      <c r="AM157" s="20">
        <v>-36076</v>
      </c>
      <c r="AN157" s="20"/>
      <c r="AO157" s="20">
        <v>-36076</v>
      </c>
      <c r="AP157" s="20"/>
      <c r="AQ157" s="20">
        <v>-36076</v>
      </c>
      <c r="AR157" s="20"/>
      <c r="AS157" s="20">
        <v>-56869</v>
      </c>
      <c r="AT157" s="20"/>
      <c r="AU157" s="20">
        <v>0</v>
      </c>
      <c r="AV157" s="20"/>
      <c r="AW157" s="20">
        <v>0</v>
      </c>
      <c r="AX157" s="20"/>
    </row>
    <row r="158" spans="1:50" s="9" customFormat="1" ht="13.8" x14ac:dyDescent="0.25">
      <c r="A158" s="9">
        <v>188</v>
      </c>
      <c r="B158" s="39" t="s">
        <v>163</v>
      </c>
      <c r="C158" s="7">
        <v>188</v>
      </c>
      <c r="E158" s="6">
        <v>1674094</v>
      </c>
      <c r="G158" s="6">
        <v>773711</v>
      </c>
      <c r="H158" s="6"/>
      <c r="I158" s="6">
        <v>97155</v>
      </c>
      <c r="J158" s="6"/>
      <c r="K158" s="6">
        <v>0</v>
      </c>
      <c r="L158" s="6"/>
      <c r="M158" s="6">
        <v>0</v>
      </c>
      <c r="N158" s="6"/>
      <c r="O158" s="6">
        <v>0</v>
      </c>
      <c r="P158" s="6"/>
      <c r="Q158" s="6">
        <f t="shared" si="6"/>
        <v>97155</v>
      </c>
      <c r="R158" s="6"/>
      <c r="S158" s="6">
        <v>0</v>
      </c>
      <c r="T158" s="6"/>
      <c r="U158" s="6">
        <v>821731</v>
      </c>
      <c r="V158" s="6"/>
      <c r="W158" s="6">
        <v>0</v>
      </c>
      <c r="X158" s="6"/>
      <c r="Y158" s="6">
        <v>93130</v>
      </c>
      <c r="Z158" s="6"/>
      <c r="AA158" s="6">
        <f t="shared" si="7"/>
        <v>914861</v>
      </c>
      <c r="AB158" s="6"/>
      <c r="AC158" s="6">
        <v>125672</v>
      </c>
      <c r="AD158" s="6"/>
      <c r="AE158" s="6">
        <v>-34047</v>
      </c>
      <c r="AF158" s="6"/>
      <c r="AG158" s="6">
        <f t="shared" si="8"/>
        <v>91625</v>
      </c>
      <c r="AH158" s="6"/>
      <c r="AI158" s="6">
        <v>2413752</v>
      </c>
      <c r="AJ158" s="6"/>
      <c r="AK158" s="6">
        <v>-597158</v>
      </c>
      <c r="AL158" s="6"/>
      <c r="AM158" s="20">
        <v>-204091</v>
      </c>
      <c r="AN158" s="20"/>
      <c r="AO158" s="20">
        <v>-204091</v>
      </c>
      <c r="AP158" s="20"/>
      <c r="AQ158" s="20">
        <v>-204092</v>
      </c>
      <c r="AR158" s="20"/>
      <c r="AS158" s="20">
        <v>-205433</v>
      </c>
      <c r="AT158" s="20"/>
      <c r="AU158" s="20">
        <v>0</v>
      </c>
      <c r="AV158" s="20"/>
      <c r="AW158" s="20">
        <v>0</v>
      </c>
      <c r="AX158" s="20"/>
    </row>
    <row r="159" spans="1:50" s="9" customFormat="1" ht="13.8" x14ac:dyDescent="0.25">
      <c r="A159" s="9">
        <v>189</v>
      </c>
      <c r="B159" s="39" t="s">
        <v>162</v>
      </c>
      <c r="C159" s="7">
        <v>189</v>
      </c>
      <c r="E159" s="6">
        <v>142357</v>
      </c>
      <c r="G159" s="6">
        <v>68980</v>
      </c>
      <c r="H159" s="6"/>
      <c r="I159" s="6">
        <v>8662</v>
      </c>
      <c r="J159" s="6"/>
      <c r="K159" s="6">
        <v>0</v>
      </c>
      <c r="L159" s="6"/>
      <c r="M159" s="6">
        <v>0</v>
      </c>
      <c r="N159" s="6"/>
      <c r="O159" s="6">
        <v>0</v>
      </c>
      <c r="P159" s="6"/>
      <c r="Q159" s="6">
        <f t="shared" si="6"/>
        <v>8662</v>
      </c>
      <c r="R159" s="6"/>
      <c r="S159" s="6">
        <v>0</v>
      </c>
      <c r="T159" s="6"/>
      <c r="U159" s="6">
        <v>73261</v>
      </c>
      <c r="V159" s="6"/>
      <c r="W159" s="6">
        <v>0</v>
      </c>
      <c r="X159" s="6"/>
      <c r="Y159" s="6">
        <v>3130</v>
      </c>
      <c r="Z159" s="6"/>
      <c r="AA159" s="6">
        <f t="shared" si="7"/>
        <v>76391</v>
      </c>
      <c r="AB159" s="6"/>
      <c r="AC159" s="6">
        <v>11204</v>
      </c>
      <c r="AD159" s="6"/>
      <c r="AE159" s="6">
        <v>-1312</v>
      </c>
      <c r="AF159" s="6"/>
      <c r="AG159" s="6">
        <f t="shared" si="8"/>
        <v>9892</v>
      </c>
      <c r="AH159" s="6"/>
      <c r="AI159" s="6">
        <v>215198</v>
      </c>
      <c r="AJ159" s="6"/>
      <c r="AK159" s="6">
        <v>-53240</v>
      </c>
      <c r="AL159" s="6"/>
      <c r="AM159" s="20">
        <v>-16472</v>
      </c>
      <c r="AN159" s="20"/>
      <c r="AO159" s="20">
        <v>-16472</v>
      </c>
      <c r="AP159" s="20"/>
      <c r="AQ159" s="20">
        <v>-16469</v>
      </c>
      <c r="AR159" s="20"/>
      <c r="AS159" s="20">
        <v>-18315</v>
      </c>
      <c r="AT159" s="20"/>
      <c r="AU159" s="20">
        <v>0</v>
      </c>
      <c r="AV159" s="20"/>
      <c r="AW159" s="20">
        <v>0</v>
      </c>
      <c r="AX159" s="20"/>
    </row>
    <row r="160" spans="1:50" s="9" customFormat="1" ht="13.8" x14ac:dyDescent="0.25">
      <c r="A160" s="9">
        <v>191</v>
      </c>
      <c r="B160" s="39" t="s">
        <v>164</v>
      </c>
      <c r="C160" s="7">
        <v>191</v>
      </c>
      <c r="D160" s="18"/>
      <c r="E160" s="6">
        <v>153183</v>
      </c>
      <c r="F160" s="18"/>
      <c r="G160" s="6">
        <v>82848</v>
      </c>
      <c r="H160" s="6"/>
      <c r="I160" s="6">
        <v>10403</v>
      </c>
      <c r="J160" s="6"/>
      <c r="K160" s="6">
        <v>0</v>
      </c>
      <c r="L160" s="6"/>
      <c r="M160" s="6">
        <v>0</v>
      </c>
      <c r="N160" s="6"/>
      <c r="O160" s="6">
        <v>9585</v>
      </c>
      <c r="P160" s="6"/>
      <c r="Q160" s="6">
        <f t="shared" si="6"/>
        <v>19988</v>
      </c>
      <c r="R160" s="6"/>
      <c r="S160" s="6">
        <v>0</v>
      </c>
      <c r="T160" s="6"/>
      <c r="U160" s="6">
        <v>87990</v>
      </c>
      <c r="V160" s="6"/>
      <c r="W160" s="6">
        <v>0</v>
      </c>
      <c r="X160" s="6"/>
      <c r="Y160" s="6">
        <v>0</v>
      </c>
      <c r="Z160" s="6"/>
      <c r="AA160" s="6">
        <f t="shared" si="7"/>
        <v>87990</v>
      </c>
      <c r="AB160" s="6"/>
      <c r="AC160" s="6">
        <v>13457</v>
      </c>
      <c r="AD160" s="6"/>
      <c r="AE160" s="6">
        <v>2873</v>
      </c>
      <c r="AF160" s="6"/>
      <c r="AG160" s="6">
        <f t="shared" si="8"/>
        <v>16330</v>
      </c>
      <c r="AH160" s="6"/>
      <c r="AI160" s="6">
        <v>258462</v>
      </c>
      <c r="AJ160" s="6"/>
      <c r="AK160" s="6">
        <v>-63943</v>
      </c>
      <c r="AL160" s="6"/>
      <c r="AM160" s="20">
        <v>-15334</v>
      </c>
      <c r="AN160" s="20"/>
      <c r="AO160" s="20">
        <v>-15334</v>
      </c>
      <c r="AP160" s="20"/>
      <c r="AQ160" s="20">
        <v>-15335</v>
      </c>
      <c r="AR160" s="20"/>
      <c r="AS160" s="20">
        <v>-21997</v>
      </c>
      <c r="AT160" s="20"/>
      <c r="AU160" s="20">
        <v>0</v>
      </c>
      <c r="AV160" s="20"/>
      <c r="AW160" s="20">
        <v>0</v>
      </c>
      <c r="AX160" s="20"/>
    </row>
    <row r="161" spans="1:50" s="9" customFormat="1" ht="13.8" x14ac:dyDescent="0.25">
      <c r="A161" s="9">
        <v>192</v>
      </c>
      <c r="B161" s="39" t="s">
        <v>165</v>
      </c>
      <c r="C161" s="7">
        <v>192</v>
      </c>
      <c r="E161" s="6">
        <v>2450525</v>
      </c>
      <c r="G161" s="6">
        <v>1197303</v>
      </c>
      <c r="H161" s="6"/>
      <c r="I161" s="6">
        <v>150346</v>
      </c>
      <c r="J161" s="6"/>
      <c r="K161" s="6">
        <v>0</v>
      </c>
      <c r="L161" s="6"/>
      <c r="M161" s="6">
        <v>0</v>
      </c>
      <c r="N161" s="6"/>
      <c r="O161" s="6">
        <v>0</v>
      </c>
      <c r="P161" s="6"/>
      <c r="Q161" s="6">
        <f t="shared" si="6"/>
        <v>150346</v>
      </c>
      <c r="R161" s="6"/>
      <c r="S161" s="6">
        <v>0</v>
      </c>
      <c r="T161" s="6"/>
      <c r="U161" s="6">
        <v>1271612</v>
      </c>
      <c r="V161" s="6"/>
      <c r="W161" s="6">
        <v>0</v>
      </c>
      <c r="X161" s="6"/>
      <c r="Y161" s="6">
        <v>39040</v>
      </c>
      <c r="Z161" s="6"/>
      <c r="AA161" s="6">
        <f t="shared" si="7"/>
        <v>1310652</v>
      </c>
      <c r="AB161" s="6"/>
      <c r="AC161" s="6">
        <v>194475</v>
      </c>
      <c r="AD161" s="6"/>
      <c r="AE161" s="6">
        <v>-17662</v>
      </c>
      <c r="AF161" s="6"/>
      <c r="AG161" s="6">
        <f t="shared" si="8"/>
        <v>176813</v>
      </c>
      <c r="AH161" s="6"/>
      <c r="AI161" s="6">
        <v>3735233</v>
      </c>
      <c r="AJ161" s="6"/>
      <c r="AK161" s="6">
        <v>-924091</v>
      </c>
      <c r="AL161" s="6"/>
      <c r="AM161" s="20">
        <v>-280801</v>
      </c>
      <c r="AN161" s="20"/>
      <c r="AO161" s="20">
        <v>-280801</v>
      </c>
      <c r="AP161" s="20"/>
      <c r="AQ161" s="20">
        <v>-280801</v>
      </c>
      <c r="AR161" s="20"/>
      <c r="AS161" s="20">
        <v>-317903</v>
      </c>
      <c r="AT161" s="20"/>
      <c r="AU161" s="20">
        <v>0</v>
      </c>
      <c r="AV161" s="20"/>
      <c r="AW161" s="20">
        <v>0</v>
      </c>
      <c r="AX161" s="20"/>
    </row>
    <row r="162" spans="1:50" s="9" customFormat="1" ht="13.8" x14ac:dyDescent="0.25">
      <c r="A162" s="9">
        <v>193</v>
      </c>
      <c r="B162" s="39" t="s">
        <v>166</v>
      </c>
      <c r="C162" s="7">
        <v>193</v>
      </c>
      <c r="E162" s="6">
        <v>177650</v>
      </c>
      <c r="G162" s="6">
        <v>99476</v>
      </c>
      <c r="H162" s="6"/>
      <c r="I162" s="6">
        <v>12491</v>
      </c>
      <c r="J162" s="6"/>
      <c r="K162" s="6">
        <v>0</v>
      </c>
      <c r="L162" s="6"/>
      <c r="M162" s="6">
        <v>0</v>
      </c>
      <c r="N162" s="6"/>
      <c r="O162" s="6">
        <v>16218</v>
      </c>
      <c r="P162" s="6"/>
      <c r="Q162" s="6">
        <f t="shared" si="6"/>
        <v>28709</v>
      </c>
      <c r="R162" s="6"/>
      <c r="S162" s="6">
        <v>0</v>
      </c>
      <c r="T162" s="6"/>
      <c r="U162" s="6">
        <v>105650</v>
      </c>
      <c r="V162" s="6"/>
      <c r="W162" s="6">
        <v>0</v>
      </c>
      <c r="X162" s="6"/>
      <c r="Y162" s="6">
        <v>0</v>
      </c>
      <c r="Z162" s="6"/>
      <c r="AA162" s="6">
        <f t="shared" si="7"/>
        <v>105650</v>
      </c>
      <c r="AB162" s="6"/>
      <c r="AC162" s="6">
        <v>16158</v>
      </c>
      <c r="AD162" s="6"/>
      <c r="AE162" s="6">
        <v>5020</v>
      </c>
      <c r="AF162" s="6"/>
      <c r="AG162" s="6">
        <f t="shared" si="8"/>
        <v>21178</v>
      </c>
      <c r="AH162" s="6"/>
      <c r="AI162" s="6">
        <v>310337</v>
      </c>
      <c r="AJ162" s="6"/>
      <c r="AK162" s="6">
        <v>-76777</v>
      </c>
      <c r="AL162" s="6"/>
      <c r="AM162" s="20">
        <v>-16843</v>
      </c>
      <c r="AN162" s="20"/>
      <c r="AO162" s="20">
        <v>-16843</v>
      </c>
      <c r="AP162" s="20"/>
      <c r="AQ162" s="20">
        <v>-16844</v>
      </c>
      <c r="AR162" s="20"/>
      <c r="AS162" s="20">
        <v>-26413</v>
      </c>
      <c r="AT162" s="20"/>
      <c r="AU162" s="20">
        <v>0</v>
      </c>
      <c r="AV162" s="20"/>
      <c r="AW162" s="20">
        <v>0</v>
      </c>
      <c r="AX162" s="20"/>
    </row>
    <row r="163" spans="1:50" s="9" customFormat="1" ht="13.8" x14ac:dyDescent="0.25">
      <c r="A163" s="9">
        <v>194</v>
      </c>
      <c r="B163" s="39" t="s">
        <v>167</v>
      </c>
      <c r="C163" s="7">
        <v>194</v>
      </c>
      <c r="E163" s="6">
        <v>228750</v>
      </c>
      <c r="G163" s="6">
        <v>120090</v>
      </c>
      <c r="H163" s="6"/>
      <c r="I163" s="6">
        <v>15080</v>
      </c>
      <c r="J163" s="6"/>
      <c r="K163" s="6">
        <v>0</v>
      </c>
      <c r="L163" s="6"/>
      <c r="M163" s="6">
        <v>0</v>
      </c>
      <c r="N163" s="6"/>
      <c r="O163" s="6">
        <v>8864</v>
      </c>
      <c r="P163" s="6"/>
      <c r="Q163" s="6">
        <f t="shared" si="6"/>
        <v>23944</v>
      </c>
      <c r="R163" s="6"/>
      <c r="S163" s="6">
        <v>0</v>
      </c>
      <c r="T163" s="6"/>
      <c r="U163" s="6">
        <v>127544</v>
      </c>
      <c r="V163" s="6"/>
      <c r="W163" s="6">
        <v>0</v>
      </c>
      <c r="X163" s="6"/>
      <c r="Y163" s="6">
        <v>0</v>
      </c>
      <c r="Z163" s="6"/>
      <c r="AA163" s="6">
        <f t="shared" si="7"/>
        <v>127544</v>
      </c>
      <c r="AB163" s="6"/>
      <c r="AC163" s="6">
        <v>19506</v>
      </c>
      <c r="AD163" s="6"/>
      <c r="AE163" s="6">
        <v>2489</v>
      </c>
      <c r="AF163" s="6"/>
      <c r="AG163" s="6">
        <f t="shared" si="8"/>
        <v>21995</v>
      </c>
      <c r="AH163" s="6"/>
      <c r="AI163" s="6">
        <v>374647</v>
      </c>
      <c r="AJ163" s="6"/>
      <c r="AK163" s="6">
        <v>-92687</v>
      </c>
      <c r="AL163" s="6"/>
      <c r="AM163" s="20">
        <v>-23904</v>
      </c>
      <c r="AN163" s="20"/>
      <c r="AO163" s="20">
        <v>-23904</v>
      </c>
      <c r="AP163" s="20"/>
      <c r="AQ163" s="20">
        <v>-23906</v>
      </c>
      <c r="AR163" s="20"/>
      <c r="AS163" s="20">
        <v>-31886</v>
      </c>
      <c r="AT163" s="20"/>
      <c r="AU163" s="20">
        <v>0</v>
      </c>
      <c r="AV163" s="20"/>
      <c r="AW163" s="20">
        <v>0</v>
      </c>
      <c r="AX163" s="20"/>
    </row>
    <row r="164" spans="1:50" s="9" customFormat="1" ht="13.8" x14ac:dyDescent="0.25">
      <c r="A164" s="9">
        <v>195</v>
      </c>
      <c r="B164" s="39" t="s">
        <v>168</v>
      </c>
      <c r="C164" s="7">
        <v>195</v>
      </c>
      <c r="E164" s="6">
        <v>917827</v>
      </c>
      <c r="G164" s="6">
        <v>407764</v>
      </c>
      <c r="H164" s="6"/>
      <c r="I164" s="6">
        <v>51203</v>
      </c>
      <c r="J164" s="6"/>
      <c r="K164" s="6">
        <v>0</v>
      </c>
      <c r="L164" s="6"/>
      <c r="M164" s="6">
        <v>0</v>
      </c>
      <c r="N164" s="6"/>
      <c r="O164" s="6">
        <v>0</v>
      </c>
      <c r="P164" s="6"/>
      <c r="Q164" s="6">
        <f t="shared" si="6"/>
        <v>51203</v>
      </c>
      <c r="R164" s="6"/>
      <c r="S164" s="6">
        <v>0</v>
      </c>
      <c r="T164" s="6"/>
      <c r="U164" s="6">
        <v>433071</v>
      </c>
      <c r="V164" s="6"/>
      <c r="W164" s="6">
        <v>0</v>
      </c>
      <c r="X164" s="6"/>
      <c r="Y164" s="6">
        <v>75737</v>
      </c>
      <c r="Z164" s="6"/>
      <c r="AA164" s="6">
        <f t="shared" si="7"/>
        <v>508808</v>
      </c>
      <c r="AB164" s="6"/>
      <c r="AC164" s="6">
        <v>66232</v>
      </c>
      <c r="AD164" s="6"/>
      <c r="AE164" s="6">
        <v>-26829</v>
      </c>
      <c r="AF164" s="6"/>
      <c r="AG164" s="6">
        <f t="shared" si="8"/>
        <v>39403</v>
      </c>
      <c r="AH164" s="6"/>
      <c r="AI164" s="6">
        <v>1272102</v>
      </c>
      <c r="AJ164" s="6"/>
      <c r="AK164" s="6">
        <v>-314716</v>
      </c>
      <c r="AL164" s="6"/>
      <c r="AM164" s="20">
        <v>-116446</v>
      </c>
      <c r="AN164" s="20"/>
      <c r="AO164" s="20">
        <v>-116446</v>
      </c>
      <c r="AP164" s="20"/>
      <c r="AQ164" s="20">
        <v>-116446</v>
      </c>
      <c r="AR164" s="20"/>
      <c r="AS164" s="20">
        <v>-108268</v>
      </c>
      <c r="AT164" s="20"/>
      <c r="AU164" s="20">
        <v>0</v>
      </c>
      <c r="AV164" s="20"/>
      <c r="AW164" s="20">
        <v>0</v>
      </c>
      <c r="AX164" s="20"/>
    </row>
    <row r="165" spans="1:50" s="9" customFormat="1" ht="13.8" x14ac:dyDescent="0.25">
      <c r="A165" s="9">
        <v>198</v>
      </c>
      <c r="B165" s="39" t="s">
        <v>169</v>
      </c>
      <c r="C165" s="7">
        <v>198</v>
      </c>
      <c r="E165" s="6">
        <v>125776</v>
      </c>
      <c r="G165" s="6">
        <v>60737</v>
      </c>
      <c r="H165" s="6"/>
      <c r="I165" s="6">
        <v>7627</v>
      </c>
      <c r="J165" s="6"/>
      <c r="K165" s="6">
        <v>0</v>
      </c>
      <c r="L165" s="6"/>
      <c r="M165" s="6">
        <v>0</v>
      </c>
      <c r="N165" s="6"/>
      <c r="O165" s="6">
        <v>0</v>
      </c>
      <c r="P165" s="6"/>
      <c r="Q165" s="6">
        <f t="shared" si="6"/>
        <v>7627</v>
      </c>
      <c r="R165" s="6"/>
      <c r="S165" s="6">
        <v>0</v>
      </c>
      <c r="T165" s="6"/>
      <c r="U165" s="6">
        <v>64506</v>
      </c>
      <c r="V165" s="6"/>
      <c r="W165" s="6">
        <v>0</v>
      </c>
      <c r="X165" s="6"/>
      <c r="Y165" s="6">
        <v>3079</v>
      </c>
      <c r="Z165" s="6"/>
      <c r="AA165" s="6">
        <f t="shared" si="7"/>
        <v>67585</v>
      </c>
      <c r="AB165" s="6"/>
      <c r="AC165" s="6">
        <v>9865</v>
      </c>
      <c r="AD165" s="6"/>
      <c r="AE165" s="6">
        <v>-1263</v>
      </c>
      <c r="AF165" s="6"/>
      <c r="AG165" s="6">
        <f t="shared" si="8"/>
        <v>8602</v>
      </c>
      <c r="AH165" s="6"/>
      <c r="AI165" s="6">
        <v>189481</v>
      </c>
      <c r="AJ165" s="6"/>
      <c r="AK165" s="6">
        <v>-46877</v>
      </c>
      <c r="AL165" s="6"/>
      <c r="AM165" s="20">
        <v>-14612</v>
      </c>
      <c r="AN165" s="20"/>
      <c r="AO165" s="20">
        <v>-14612</v>
      </c>
      <c r="AP165" s="20"/>
      <c r="AQ165" s="20">
        <v>-14609</v>
      </c>
      <c r="AR165" s="20"/>
      <c r="AS165" s="20">
        <v>-16127</v>
      </c>
      <c r="AT165" s="20"/>
      <c r="AU165" s="20">
        <v>0</v>
      </c>
      <c r="AV165" s="20"/>
      <c r="AW165" s="20">
        <v>0</v>
      </c>
      <c r="AX165" s="20"/>
    </row>
    <row r="166" spans="1:50" s="9" customFormat="1" ht="13.8" x14ac:dyDescent="0.25">
      <c r="A166" s="9">
        <v>200</v>
      </c>
      <c r="B166" s="39" t="s">
        <v>170</v>
      </c>
      <c r="C166" s="7">
        <v>200</v>
      </c>
      <c r="E166" s="6">
        <v>107179</v>
      </c>
      <c r="G166" s="6">
        <v>66163</v>
      </c>
      <c r="H166" s="6"/>
      <c r="I166" s="6">
        <v>8308</v>
      </c>
      <c r="J166" s="6"/>
      <c r="K166" s="6">
        <v>0</v>
      </c>
      <c r="L166" s="6"/>
      <c r="M166" s="6">
        <v>0</v>
      </c>
      <c r="N166" s="6"/>
      <c r="O166" s="6">
        <v>19020</v>
      </c>
      <c r="P166" s="6"/>
      <c r="Q166" s="6">
        <f t="shared" si="6"/>
        <v>27328</v>
      </c>
      <c r="R166" s="6"/>
      <c r="S166" s="6">
        <v>0</v>
      </c>
      <c r="T166" s="6"/>
      <c r="U166" s="6">
        <v>70269</v>
      </c>
      <c r="V166" s="6"/>
      <c r="W166" s="6">
        <v>0</v>
      </c>
      <c r="X166" s="6"/>
      <c r="Y166" s="6">
        <v>0</v>
      </c>
      <c r="Z166" s="6"/>
      <c r="AA166" s="6">
        <f t="shared" si="7"/>
        <v>70269</v>
      </c>
      <c r="AB166" s="6"/>
      <c r="AC166" s="6">
        <v>10747</v>
      </c>
      <c r="AD166" s="6"/>
      <c r="AE166" s="6">
        <v>6083</v>
      </c>
      <c r="AF166" s="6"/>
      <c r="AG166" s="6">
        <f t="shared" si="8"/>
        <v>16830</v>
      </c>
      <c r="AH166" s="6"/>
      <c r="AI166" s="6">
        <v>206408</v>
      </c>
      <c r="AJ166" s="6"/>
      <c r="AK166" s="6">
        <v>-51065</v>
      </c>
      <c r="AL166" s="6"/>
      <c r="AM166" s="20">
        <v>-8458</v>
      </c>
      <c r="AN166" s="20"/>
      <c r="AO166" s="20">
        <v>-8458</v>
      </c>
      <c r="AP166" s="20"/>
      <c r="AQ166" s="20">
        <v>-8457</v>
      </c>
      <c r="AR166" s="20"/>
      <c r="AS166" s="20">
        <v>-17567</v>
      </c>
      <c r="AT166" s="20"/>
      <c r="AU166" s="20">
        <v>0</v>
      </c>
      <c r="AV166" s="20"/>
      <c r="AW166" s="20">
        <v>0</v>
      </c>
      <c r="AX166" s="20"/>
    </row>
    <row r="167" spans="1:50" s="9" customFormat="1" ht="13.8" x14ac:dyDescent="0.25">
      <c r="A167" s="9">
        <v>201</v>
      </c>
      <c r="B167" s="39" t="s">
        <v>171</v>
      </c>
      <c r="C167" s="7">
        <v>201</v>
      </c>
      <c r="E167" s="6">
        <v>243824</v>
      </c>
      <c r="G167" s="6">
        <v>117445</v>
      </c>
      <c r="H167" s="6"/>
      <c r="I167" s="6">
        <v>14748</v>
      </c>
      <c r="J167" s="6"/>
      <c r="K167" s="6">
        <v>0</v>
      </c>
      <c r="L167" s="6"/>
      <c r="M167" s="6">
        <v>0</v>
      </c>
      <c r="N167" s="6"/>
      <c r="O167" s="6">
        <v>0</v>
      </c>
      <c r="P167" s="6"/>
      <c r="Q167" s="6">
        <f t="shared" si="6"/>
        <v>14748</v>
      </c>
      <c r="R167" s="6"/>
      <c r="S167" s="6">
        <v>0</v>
      </c>
      <c r="T167" s="6"/>
      <c r="U167" s="6">
        <v>124734</v>
      </c>
      <c r="V167" s="6"/>
      <c r="W167" s="6">
        <v>0</v>
      </c>
      <c r="X167" s="6"/>
      <c r="Y167" s="6">
        <v>6415</v>
      </c>
      <c r="Z167" s="6"/>
      <c r="AA167" s="6">
        <f t="shared" si="7"/>
        <v>131149</v>
      </c>
      <c r="AB167" s="6"/>
      <c r="AC167" s="6">
        <v>19076</v>
      </c>
      <c r="AD167" s="6"/>
      <c r="AE167" s="6">
        <v>-2595</v>
      </c>
      <c r="AF167" s="6"/>
      <c r="AG167" s="6">
        <f t="shared" si="8"/>
        <v>16481</v>
      </c>
      <c r="AH167" s="6"/>
      <c r="AI167" s="6">
        <v>366394</v>
      </c>
      <c r="AJ167" s="6"/>
      <c r="AK167" s="6">
        <v>-90645</v>
      </c>
      <c r="AL167" s="6"/>
      <c r="AM167" s="20">
        <v>-28407</v>
      </c>
      <c r="AN167" s="20"/>
      <c r="AO167" s="20">
        <v>-28407</v>
      </c>
      <c r="AP167" s="20"/>
      <c r="AQ167" s="20">
        <v>-28405</v>
      </c>
      <c r="AR167" s="20"/>
      <c r="AS167" s="20">
        <v>-31184</v>
      </c>
      <c r="AT167" s="20"/>
      <c r="AU167" s="20">
        <v>0</v>
      </c>
      <c r="AV167" s="20"/>
      <c r="AW167" s="20">
        <v>0</v>
      </c>
      <c r="AX167" s="20"/>
    </row>
    <row r="168" spans="1:50" s="9" customFormat="1" ht="13.8" x14ac:dyDescent="0.25">
      <c r="A168" s="9">
        <v>202</v>
      </c>
      <c r="B168" s="39" t="s">
        <v>172</v>
      </c>
      <c r="C168" s="7">
        <v>202</v>
      </c>
      <c r="E168" s="6">
        <v>123057</v>
      </c>
      <c r="G168" s="6">
        <v>59384</v>
      </c>
      <c r="H168" s="6"/>
      <c r="I168" s="6">
        <v>7457</v>
      </c>
      <c r="J168" s="6"/>
      <c r="K168" s="6">
        <v>0</v>
      </c>
      <c r="L168" s="6"/>
      <c r="M168" s="6">
        <v>0</v>
      </c>
      <c r="N168" s="6"/>
      <c r="O168" s="6">
        <v>0</v>
      </c>
      <c r="P168" s="6"/>
      <c r="Q168" s="6">
        <f t="shared" si="6"/>
        <v>7457</v>
      </c>
      <c r="R168" s="6"/>
      <c r="S168" s="6">
        <v>0</v>
      </c>
      <c r="T168" s="6"/>
      <c r="U168" s="6">
        <v>63070</v>
      </c>
      <c r="V168" s="6"/>
      <c r="W168" s="6">
        <v>0</v>
      </c>
      <c r="X168" s="6"/>
      <c r="Y168" s="6">
        <v>3073</v>
      </c>
      <c r="Z168" s="6"/>
      <c r="AA168" s="6">
        <f t="shared" si="7"/>
        <v>66143</v>
      </c>
      <c r="AB168" s="6"/>
      <c r="AC168" s="6">
        <v>9646</v>
      </c>
      <c r="AD168" s="6"/>
      <c r="AE168" s="6">
        <v>-1255</v>
      </c>
      <c r="AF168" s="6"/>
      <c r="AG168" s="6">
        <f t="shared" si="8"/>
        <v>8391</v>
      </c>
      <c r="AH168" s="6"/>
      <c r="AI168" s="6">
        <v>185261</v>
      </c>
      <c r="AJ168" s="6"/>
      <c r="AK168" s="6">
        <v>-45833</v>
      </c>
      <c r="AL168" s="6"/>
      <c r="AM168" s="20">
        <v>-14305</v>
      </c>
      <c r="AN168" s="20"/>
      <c r="AO168" s="20">
        <v>-14305</v>
      </c>
      <c r="AP168" s="20"/>
      <c r="AQ168" s="20">
        <v>-14307</v>
      </c>
      <c r="AR168" s="20"/>
      <c r="AS168" s="20">
        <v>-15767</v>
      </c>
      <c r="AT168" s="20"/>
      <c r="AU168" s="20">
        <v>0</v>
      </c>
      <c r="AV168" s="20"/>
      <c r="AW168" s="20">
        <v>0</v>
      </c>
      <c r="AX168" s="20"/>
    </row>
    <row r="169" spans="1:50" s="9" customFormat="1" ht="13.8" x14ac:dyDescent="0.25">
      <c r="A169" s="9" t="s">
        <v>293</v>
      </c>
      <c r="B169" s="39" t="s">
        <v>305</v>
      </c>
      <c r="C169" s="7">
        <v>204</v>
      </c>
      <c r="E169" s="6">
        <v>0</v>
      </c>
      <c r="G169" s="6">
        <v>0</v>
      </c>
      <c r="H169" s="20"/>
      <c r="I169" s="6">
        <v>0</v>
      </c>
      <c r="J169" s="20"/>
      <c r="K169" s="6">
        <v>0</v>
      </c>
      <c r="L169" s="20"/>
      <c r="M169" s="6">
        <v>0</v>
      </c>
      <c r="N169" s="20"/>
      <c r="O169" s="20">
        <v>0</v>
      </c>
      <c r="P169" s="20"/>
      <c r="Q169" s="6">
        <f t="shared" si="6"/>
        <v>0</v>
      </c>
      <c r="R169" s="20"/>
      <c r="S169" s="6">
        <v>0</v>
      </c>
      <c r="T169" s="20"/>
      <c r="U169" s="6">
        <v>0</v>
      </c>
      <c r="V169" s="20"/>
      <c r="W169" s="20">
        <v>0</v>
      </c>
      <c r="X169" s="20"/>
      <c r="Y169" s="20">
        <v>0</v>
      </c>
      <c r="Z169" s="20"/>
      <c r="AA169" s="6">
        <f t="shared" si="7"/>
        <v>0</v>
      </c>
      <c r="AB169" s="20"/>
      <c r="AC169" s="6">
        <v>0</v>
      </c>
      <c r="AD169" s="20"/>
      <c r="AE169" s="20">
        <v>48</v>
      </c>
      <c r="AF169" s="20"/>
      <c r="AG169" s="6">
        <f t="shared" si="8"/>
        <v>48</v>
      </c>
      <c r="AH169" s="20"/>
      <c r="AI169" s="6">
        <v>0</v>
      </c>
      <c r="AJ169" s="20"/>
      <c r="AK169" s="6">
        <v>0</v>
      </c>
      <c r="AL169" s="20"/>
      <c r="AM169" s="20">
        <v>0</v>
      </c>
      <c r="AN169" s="20"/>
      <c r="AO169" s="20">
        <v>0</v>
      </c>
      <c r="AP169" s="20"/>
      <c r="AQ169" s="20">
        <v>0</v>
      </c>
      <c r="AR169" s="20"/>
      <c r="AS169" s="20">
        <v>0</v>
      </c>
      <c r="AT169" s="20"/>
      <c r="AU169" s="20">
        <v>0</v>
      </c>
      <c r="AV169" s="20"/>
      <c r="AW169" s="20">
        <v>0</v>
      </c>
      <c r="AX169" s="20"/>
    </row>
    <row r="170" spans="1:50" s="9" customFormat="1" ht="13.8" x14ac:dyDescent="0.25">
      <c r="A170" s="9">
        <v>205</v>
      </c>
      <c r="B170" s="39" t="s">
        <v>173</v>
      </c>
      <c r="C170" s="7">
        <v>205</v>
      </c>
      <c r="E170" s="6">
        <v>87407</v>
      </c>
      <c r="G170" s="6">
        <v>49459</v>
      </c>
      <c r="H170" s="6"/>
      <c r="I170" s="6">
        <v>6211</v>
      </c>
      <c r="J170" s="6"/>
      <c r="K170" s="6">
        <v>0</v>
      </c>
      <c r="L170" s="6"/>
      <c r="M170" s="6">
        <v>0</v>
      </c>
      <c r="N170" s="6"/>
      <c r="O170" s="6">
        <v>8753</v>
      </c>
      <c r="P170" s="6"/>
      <c r="Q170" s="6">
        <f t="shared" si="6"/>
        <v>14964</v>
      </c>
      <c r="R170" s="6"/>
      <c r="S170" s="6">
        <v>0</v>
      </c>
      <c r="T170" s="6"/>
      <c r="U170" s="6">
        <v>52529</v>
      </c>
      <c r="V170" s="6"/>
      <c r="W170" s="6">
        <v>0</v>
      </c>
      <c r="X170" s="6"/>
      <c r="Y170" s="6">
        <v>0</v>
      </c>
      <c r="Z170" s="6"/>
      <c r="AA170" s="6">
        <f t="shared" si="7"/>
        <v>52529</v>
      </c>
      <c r="AB170" s="6"/>
      <c r="AC170" s="6">
        <v>8034</v>
      </c>
      <c r="AD170" s="6"/>
      <c r="AE170" s="6">
        <v>2726</v>
      </c>
      <c r="AF170" s="6"/>
      <c r="AG170" s="6">
        <f t="shared" si="8"/>
        <v>10760</v>
      </c>
      <c r="AH170" s="6"/>
      <c r="AI170" s="6">
        <v>154297</v>
      </c>
      <c r="AJ170" s="6"/>
      <c r="AK170" s="6">
        <v>-38173</v>
      </c>
      <c r="AL170" s="6"/>
      <c r="AM170" s="20">
        <v>-8144</v>
      </c>
      <c r="AN170" s="20"/>
      <c r="AO170" s="20">
        <v>-8144</v>
      </c>
      <c r="AP170" s="20"/>
      <c r="AQ170" s="20">
        <v>-8144</v>
      </c>
      <c r="AR170" s="20"/>
      <c r="AS170" s="20">
        <v>-13132</v>
      </c>
      <c r="AT170" s="20"/>
      <c r="AU170" s="20">
        <v>0</v>
      </c>
      <c r="AV170" s="20"/>
      <c r="AW170" s="20">
        <v>0</v>
      </c>
      <c r="AX170" s="20"/>
    </row>
    <row r="171" spans="1:50" s="9" customFormat="1" ht="13.8" x14ac:dyDescent="0.25">
      <c r="A171" s="9">
        <v>206</v>
      </c>
      <c r="B171" s="39" t="s">
        <v>174</v>
      </c>
      <c r="C171" s="7">
        <v>206</v>
      </c>
      <c r="E171" s="6">
        <v>710772</v>
      </c>
      <c r="G171" s="6">
        <v>367217</v>
      </c>
      <c r="H171" s="6"/>
      <c r="I171" s="6">
        <v>46112</v>
      </c>
      <c r="J171" s="6"/>
      <c r="K171" s="6">
        <v>0</v>
      </c>
      <c r="L171" s="6"/>
      <c r="M171" s="6">
        <v>0</v>
      </c>
      <c r="N171" s="6"/>
      <c r="O171" s="6">
        <v>18637</v>
      </c>
      <c r="P171" s="6"/>
      <c r="Q171" s="6">
        <f t="shared" si="6"/>
        <v>64749</v>
      </c>
      <c r="R171" s="6"/>
      <c r="S171" s="6">
        <v>0</v>
      </c>
      <c r="T171" s="6"/>
      <c r="U171" s="6">
        <v>390008</v>
      </c>
      <c r="V171" s="6"/>
      <c r="W171" s="6">
        <v>0</v>
      </c>
      <c r="X171" s="6"/>
      <c r="Y171" s="6">
        <v>0</v>
      </c>
      <c r="Z171" s="6"/>
      <c r="AA171" s="6">
        <f t="shared" si="7"/>
        <v>390008</v>
      </c>
      <c r="AB171" s="6"/>
      <c r="AC171" s="6">
        <v>59646</v>
      </c>
      <c r="AD171" s="6"/>
      <c r="AE171" s="6">
        <v>4786</v>
      </c>
      <c r="AF171" s="6"/>
      <c r="AG171" s="6">
        <f t="shared" si="8"/>
        <v>64432</v>
      </c>
      <c r="AH171" s="6"/>
      <c r="AI171" s="6">
        <v>1145610</v>
      </c>
      <c r="AJ171" s="6"/>
      <c r="AK171" s="6">
        <v>-283422</v>
      </c>
      <c r="AL171" s="6"/>
      <c r="AM171" s="20">
        <v>-75919</v>
      </c>
      <c r="AN171" s="20"/>
      <c r="AO171" s="20">
        <v>-75919</v>
      </c>
      <c r="AP171" s="20"/>
      <c r="AQ171" s="20">
        <v>-75919</v>
      </c>
      <c r="AR171" s="20"/>
      <c r="AS171" s="20">
        <v>-97502</v>
      </c>
      <c r="AT171" s="20"/>
      <c r="AU171" s="20">
        <v>0</v>
      </c>
      <c r="AV171" s="20"/>
      <c r="AW171" s="20">
        <v>0</v>
      </c>
      <c r="AX171" s="20"/>
    </row>
    <row r="172" spans="1:50" s="9" customFormat="1" ht="13.8" x14ac:dyDescent="0.25">
      <c r="A172" s="9">
        <v>207</v>
      </c>
      <c r="B172" s="39" t="s">
        <v>175</v>
      </c>
      <c r="C172" s="7">
        <v>207</v>
      </c>
      <c r="E172" s="6">
        <v>146731</v>
      </c>
      <c r="G172" s="6">
        <v>77033</v>
      </c>
      <c r="H172" s="6"/>
      <c r="I172" s="6">
        <v>9673</v>
      </c>
      <c r="J172" s="6"/>
      <c r="K172" s="6">
        <v>0</v>
      </c>
      <c r="L172" s="6"/>
      <c r="M172" s="6">
        <v>0</v>
      </c>
      <c r="N172" s="6"/>
      <c r="O172" s="6">
        <v>5687</v>
      </c>
      <c r="P172" s="6"/>
      <c r="Q172" s="6">
        <f t="shared" si="6"/>
        <v>15360</v>
      </c>
      <c r="R172" s="6"/>
      <c r="S172" s="6">
        <v>0</v>
      </c>
      <c r="T172" s="6"/>
      <c r="U172" s="6">
        <v>81814</v>
      </c>
      <c r="V172" s="6"/>
      <c r="W172" s="6">
        <v>0</v>
      </c>
      <c r="X172" s="6"/>
      <c r="Y172" s="6">
        <v>0</v>
      </c>
      <c r="Z172" s="6"/>
      <c r="AA172" s="6">
        <f t="shared" si="7"/>
        <v>81814</v>
      </c>
      <c r="AB172" s="6"/>
      <c r="AC172" s="6">
        <v>12512</v>
      </c>
      <c r="AD172" s="6"/>
      <c r="AE172" s="6">
        <v>1597</v>
      </c>
      <c r="AF172" s="6"/>
      <c r="AG172" s="6">
        <f t="shared" si="8"/>
        <v>14109</v>
      </c>
      <c r="AH172" s="6"/>
      <c r="AI172" s="6">
        <v>240320</v>
      </c>
      <c r="AJ172" s="6"/>
      <c r="AK172" s="6">
        <v>-59455</v>
      </c>
      <c r="AL172" s="6"/>
      <c r="AM172" s="20">
        <v>-15333</v>
      </c>
      <c r="AN172" s="20"/>
      <c r="AO172" s="20">
        <v>-15333</v>
      </c>
      <c r="AP172" s="20"/>
      <c r="AQ172" s="20">
        <v>-15333</v>
      </c>
      <c r="AR172" s="20"/>
      <c r="AS172" s="20">
        <v>-20453</v>
      </c>
      <c r="AT172" s="20"/>
      <c r="AU172" s="20">
        <v>0</v>
      </c>
      <c r="AV172" s="20"/>
      <c r="AW172" s="20">
        <v>0</v>
      </c>
      <c r="AX172" s="20"/>
    </row>
    <row r="173" spans="1:50" s="9" customFormat="1" ht="13.8" x14ac:dyDescent="0.25">
      <c r="A173" s="9">
        <v>208</v>
      </c>
      <c r="B173" s="39" t="s">
        <v>176</v>
      </c>
      <c r="C173" s="7">
        <v>208</v>
      </c>
      <c r="E173" s="6">
        <v>447303</v>
      </c>
      <c r="G173" s="6">
        <v>213462</v>
      </c>
      <c r="H173" s="6"/>
      <c r="I173" s="6">
        <v>26805</v>
      </c>
      <c r="J173" s="6"/>
      <c r="K173" s="6">
        <v>0</v>
      </c>
      <c r="L173" s="6"/>
      <c r="M173" s="6">
        <v>0</v>
      </c>
      <c r="N173" s="6"/>
      <c r="O173" s="6">
        <v>0</v>
      </c>
      <c r="P173" s="6"/>
      <c r="Q173" s="6">
        <f t="shared" si="6"/>
        <v>26805</v>
      </c>
      <c r="R173" s="6"/>
      <c r="S173" s="6">
        <v>0</v>
      </c>
      <c r="T173" s="6"/>
      <c r="U173" s="6">
        <v>226711</v>
      </c>
      <c r="V173" s="6"/>
      <c r="W173" s="6">
        <v>0</v>
      </c>
      <c r="X173" s="6"/>
      <c r="Y173" s="6">
        <v>14767</v>
      </c>
      <c r="Z173" s="6"/>
      <c r="AA173" s="6">
        <f t="shared" si="7"/>
        <v>241478</v>
      </c>
      <c r="AB173" s="6"/>
      <c r="AC173" s="6">
        <v>34672</v>
      </c>
      <c r="AD173" s="6"/>
      <c r="AE173" s="6">
        <v>-5751</v>
      </c>
      <c r="AF173" s="6"/>
      <c r="AG173" s="6">
        <f t="shared" si="8"/>
        <v>28921</v>
      </c>
      <c r="AH173" s="6"/>
      <c r="AI173" s="6">
        <v>665940</v>
      </c>
      <c r="AJ173" s="6"/>
      <c r="AK173" s="6">
        <v>-164752</v>
      </c>
      <c r="AL173" s="6"/>
      <c r="AM173" s="20">
        <v>-52665</v>
      </c>
      <c r="AN173" s="20"/>
      <c r="AO173" s="20">
        <v>-52665</v>
      </c>
      <c r="AP173" s="20"/>
      <c r="AQ173" s="20">
        <v>-52666</v>
      </c>
      <c r="AR173" s="20"/>
      <c r="AS173" s="20">
        <v>-56678</v>
      </c>
      <c r="AT173" s="20"/>
      <c r="AU173" s="20">
        <v>0</v>
      </c>
      <c r="AV173" s="20"/>
      <c r="AW173" s="20">
        <v>0</v>
      </c>
      <c r="AX173" s="20"/>
    </row>
    <row r="174" spans="1:50" s="9" customFormat="1" ht="13.8" x14ac:dyDescent="0.25">
      <c r="A174" s="9">
        <v>209</v>
      </c>
      <c r="B174" s="39" t="s">
        <v>177</v>
      </c>
      <c r="C174" s="7">
        <v>209</v>
      </c>
      <c r="E174" s="6">
        <v>209576</v>
      </c>
      <c r="G174" s="6">
        <v>103071</v>
      </c>
      <c r="H174" s="6"/>
      <c r="I174" s="6">
        <v>12943</v>
      </c>
      <c r="J174" s="6"/>
      <c r="K174" s="6">
        <v>0</v>
      </c>
      <c r="L174" s="6"/>
      <c r="M174" s="6">
        <v>0</v>
      </c>
      <c r="N174" s="6"/>
      <c r="O174" s="6">
        <v>0</v>
      </c>
      <c r="P174" s="6"/>
      <c r="Q174" s="6">
        <f t="shared" si="6"/>
        <v>12943</v>
      </c>
      <c r="R174" s="6"/>
      <c r="S174" s="6">
        <v>0</v>
      </c>
      <c r="T174" s="6"/>
      <c r="U174" s="6">
        <v>109468</v>
      </c>
      <c r="V174" s="6"/>
      <c r="W174" s="6">
        <v>0</v>
      </c>
      <c r="X174" s="6"/>
      <c r="Y174" s="6">
        <v>2326</v>
      </c>
      <c r="Z174" s="6"/>
      <c r="AA174" s="6">
        <f t="shared" si="7"/>
        <v>111794</v>
      </c>
      <c r="AB174" s="6"/>
      <c r="AC174" s="6">
        <v>16742</v>
      </c>
      <c r="AD174" s="6"/>
      <c r="AE174" s="6">
        <v>-1175</v>
      </c>
      <c r="AF174" s="6"/>
      <c r="AG174" s="6">
        <f t="shared" si="8"/>
        <v>15567</v>
      </c>
      <c r="AH174" s="6"/>
      <c r="AI174" s="6">
        <v>321552</v>
      </c>
      <c r="AJ174" s="6"/>
      <c r="AK174" s="6">
        <v>-79551</v>
      </c>
      <c r="AL174" s="6"/>
      <c r="AM174" s="20">
        <v>-23828</v>
      </c>
      <c r="AN174" s="20"/>
      <c r="AO174" s="20">
        <v>-23828</v>
      </c>
      <c r="AP174" s="20"/>
      <c r="AQ174" s="20">
        <v>-23828</v>
      </c>
      <c r="AR174" s="20"/>
      <c r="AS174" s="20">
        <v>-27367</v>
      </c>
      <c r="AT174" s="20"/>
      <c r="AU174" s="20">
        <v>0</v>
      </c>
      <c r="AV174" s="20"/>
      <c r="AW174" s="20">
        <v>0</v>
      </c>
      <c r="AX174" s="20"/>
    </row>
    <row r="175" spans="1:50" s="9" customFormat="1" ht="13.8" x14ac:dyDescent="0.25">
      <c r="A175" s="9">
        <v>210</v>
      </c>
      <c r="B175" s="39" t="s">
        <v>178</v>
      </c>
      <c r="C175" s="7">
        <v>210</v>
      </c>
      <c r="D175" s="18"/>
      <c r="E175" s="6">
        <v>392260</v>
      </c>
      <c r="F175" s="18"/>
      <c r="G175" s="6">
        <v>185125</v>
      </c>
      <c r="H175" s="6"/>
      <c r="I175" s="6">
        <v>23246</v>
      </c>
      <c r="J175" s="6"/>
      <c r="K175" s="6">
        <v>0</v>
      </c>
      <c r="L175" s="6"/>
      <c r="M175" s="6">
        <v>0</v>
      </c>
      <c r="N175" s="6"/>
      <c r="O175" s="6">
        <v>0</v>
      </c>
      <c r="P175" s="6"/>
      <c r="Q175" s="6">
        <f t="shared" si="6"/>
        <v>23246</v>
      </c>
      <c r="R175" s="6"/>
      <c r="S175" s="6">
        <v>0</v>
      </c>
      <c r="T175" s="6"/>
      <c r="U175" s="6">
        <v>196615</v>
      </c>
      <c r="V175" s="6"/>
      <c r="W175" s="6">
        <v>0</v>
      </c>
      <c r="X175" s="6"/>
      <c r="Y175" s="6">
        <v>16059</v>
      </c>
      <c r="Z175" s="6"/>
      <c r="AA175" s="6">
        <f t="shared" si="7"/>
        <v>212674</v>
      </c>
      <c r="AB175" s="6"/>
      <c r="AC175" s="6">
        <v>30069</v>
      </c>
      <c r="AD175" s="6"/>
      <c r="AE175" s="6">
        <v>-6072</v>
      </c>
      <c r="AF175" s="6"/>
      <c r="AG175" s="6">
        <f t="shared" si="8"/>
        <v>23997</v>
      </c>
      <c r="AH175" s="6"/>
      <c r="AI175" s="6">
        <v>577536</v>
      </c>
      <c r="AJ175" s="6"/>
      <c r="AK175" s="6">
        <v>-142882</v>
      </c>
      <c r="AL175" s="6"/>
      <c r="AM175" s="20">
        <v>-46758</v>
      </c>
      <c r="AN175" s="20"/>
      <c r="AO175" s="20">
        <v>-46758</v>
      </c>
      <c r="AP175" s="20"/>
      <c r="AQ175" s="20">
        <v>-46759</v>
      </c>
      <c r="AR175" s="20"/>
      <c r="AS175" s="20">
        <v>-49154</v>
      </c>
      <c r="AT175" s="20"/>
      <c r="AU175" s="20">
        <v>0</v>
      </c>
      <c r="AV175" s="20"/>
      <c r="AW175" s="20">
        <v>0</v>
      </c>
      <c r="AX175" s="20"/>
    </row>
    <row r="176" spans="1:50" s="9" customFormat="1" ht="13.8" x14ac:dyDescent="0.25">
      <c r="A176" s="9">
        <v>213</v>
      </c>
      <c r="B176" s="39" t="s">
        <v>179</v>
      </c>
      <c r="C176" s="7">
        <v>213</v>
      </c>
      <c r="E176" s="6">
        <v>295741</v>
      </c>
      <c r="G176" s="6">
        <v>140971</v>
      </c>
      <c r="H176" s="6"/>
      <c r="I176" s="6">
        <v>17702</v>
      </c>
      <c r="J176" s="6"/>
      <c r="K176" s="6">
        <v>0</v>
      </c>
      <c r="L176" s="6"/>
      <c r="M176" s="6">
        <v>0</v>
      </c>
      <c r="N176" s="6"/>
      <c r="O176" s="6">
        <v>0</v>
      </c>
      <c r="P176" s="6"/>
      <c r="Q176" s="6">
        <f t="shared" si="6"/>
        <v>17702</v>
      </c>
      <c r="R176" s="6"/>
      <c r="S176" s="6">
        <v>0</v>
      </c>
      <c r="T176" s="6"/>
      <c r="U176" s="6">
        <v>149720</v>
      </c>
      <c r="V176" s="6"/>
      <c r="W176" s="6">
        <v>0</v>
      </c>
      <c r="X176" s="6"/>
      <c r="Y176" s="6">
        <v>10009</v>
      </c>
      <c r="Z176" s="6"/>
      <c r="AA176" s="6">
        <f t="shared" si="7"/>
        <v>159729</v>
      </c>
      <c r="AB176" s="6"/>
      <c r="AC176" s="6">
        <v>22898</v>
      </c>
      <c r="AD176" s="6"/>
      <c r="AE176" s="6">
        <v>-3883</v>
      </c>
      <c r="AF176" s="6"/>
      <c r="AG176" s="6">
        <f t="shared" si="8"/>
        <v>19015</v>
      </c>
      <c r="AH176" s="6"/>
      <c r="AI176" s="6">
        <v>439787</v>
      </c>
      <c r="AJ176" s="6"/>
      <c r="AK176" s="6">
        <v>-108802</v>
      </c>
      <c r="AL176" s="6"/>
      <c r="AM176" s="20">
        <v>-34865</v>
      </c>
      <c r="AN176" s="20"/>
      <c r="AO176" s="20">
        <v>-34865</v>
      </c>
      <c r="AP176" s="20"/>
      <c r="AQ176" s="20">
        <v>-34867</v>
      </c>
      <c r="AR176" s="20"/>
      <c r="AS176" s="20">
        <v>-37430</v>
      </c>
      <c r="AT176" s="20"/>
      <c r="AU176" s="20">
        <v>0</v>
      </c>
      <c r="AV176" s="20"/>
      <c r="AW176" s="20">
        <v>0</v>
      </c>
      <c r="AX176" s="20"/>
    </row>
    <row r="177" spans="1:50" s="9" customFormat="1" ht="13.8" x14ac:dyDescent="0.25">
      <c r="A177" s="9">
        <v>214</v>
      </c>
      <c r="B177" s="39" t="s">
        <v>180</v>
      </c>
      <c r="C177" s="7">
        <v>214</v>
      </c>
      <c r="E177" s="6">
        <v>7321</v>
      </c>
      <c r="G177" s="6">
        <v>3773</v>
      </c>
      <c r="H177" s="6"/>
      <c r="I177" s="6">
        <v>474</v>
      </c>
      <c r="J177" s="6"/>
      <c r="K177" s="6">
        <v>0</v>
      </c>
      <c r="L177" s="6"/>
      <c r="M177" s="6">
        <v>0</v>
      </c>
      <c r="N177" s="6"/>
      <c r="O177" s="6">
        <v>178</v>
      </c>
      <c r="P177" s="6"/>
      <c r="Q177" s="6">
        <f t="shared" si="6"/>
        <v>652</v>
      </c>
      <c r="R177" s="6"/>
      <c r="S177" s="6">
        <v>0</v>
      </c>
      <c r="T177" s="6"/>
      <c r="U177" s="6">
        <v>4007</v>
      </c>
      <c r="V177" s="6"/>
      <c r="W177" s="6">
        <v>0</v>
      </c>
      <c r="X177" s="6"/>
      <c r="Y177" s="6">
        <v>0</v>
      </c>
      <c r="Z177" s="6"/>
      <c r="AA177" s="6">
        <f t="shared" si="7"/>
        <v>4007</v>
      </c>
      <c r="AB177" s="6"/>
      <c r="AC177" s="6">
        <v>613</v>
      </c>
      <c r="AD177" s="6"/>
      <c r="AE177" s="6">
        <v>44</v>
      </c>
      <c r="AF177" s="6"/>
      <c r="AG177" s="6">
        <f t="shared" si="8"/>
        <v>657</v>
      </c>
      <c r="AH177" s="6"/>
      <c r="AI177" s="6">
        <v>11771</v>
      </c>
      <c r="AJ177" s="6"/>
      <c r="AK177" s="6">
        <v>-2912</v>
      </c>
      <c r="AL177" s="6"/>
      <c r="AM177" s="20">
        <v>-785</v>
      </c>
      <c r="AN177" s="20"/>
      <c r="AO177" s="20">
        <v>-785</v>
      </c>
      <c r="AP177" s="20"/>
      <c r="AQ177" s="20">
        <v>-784</v>
      </c>
      <c r="AR177" s="20"/>
      <c r="AS177" s="20">
        <v>-1002</v>
      </c>
      <c r="AT177" s="20"/>
      <c r="AU177" s="20">
        <v>0</v>
      </c>
      <c r="AV177" s="20"/>
      <c r="AW177" s="20">
        <v>0</v>
      </c>
      <c r="AX177" s="20"/>
    </row>
    <row r="178" spans="1:50" s="9" customFormat="1" ht="13.8" x14ac:dyDescent="0.25">
      <c r="A178" s="9">
        <v>215</v>
      </c>
      <c r="B178" s="39" t="s">
        <v>181</v>
      </c>
      <c r="C178" s="7">
        <v>215</v>
      </c>
      <c r="E178" s="6">
        <v>43945</v>
      </c>
      <c r="G178" s="6">
        <v>22616</v>
      </c>
      <c r="H178" s="6"/>
      <c r="I178" s="6">
        <v>2840</v>
      </c>
      <c r="J178" s="6"/>
      <c r="K178" s="6">
        <v>0</v>
      </c>
      <c r="L178" s="6"/>
      <c r="M178" s="6">
        <v>0</v>
      </c>
      <c r="N178" s="6"/>
      <c r="O178" s="6">
        <v>1019</v>
      </c>
      <c r="P178" s="6"/>
      <c r="Q178" s="6">
        <f t="shared" si="6"/>
        <v>3859</v>
      </c>
      <c r="R178" s="6"/>
      <c r="S178" s="6">
        <v>0</v>
      </c>
      <c r="T178" s="6"/>
      <c r="U178" s="6">
        <v>24020</v>
      </c>
      <c r="V178" s="6"/>
      <c r="W178" s="6">
        <v>0</v>
      </c>
      <c r="X178" s="6"/>
      <c r="Y178" s="6">
        <v>0</v>
      </c>
      <c r="Z178" s="6"/>
      <c r="AA178" s="6">
        <f t="shared" si="7"/>
        <v>24020</v>
      </c>
      <c r="AB178" s="6"/>
      <c r="AC178" s="6">
        <v>3673</v>
      </c>
      <c r="AD178" s="6"/>
      <c r="AE178" s="6">
        <v>252</v>
      </c>
      <c r="AF178" s="6"/>
      <c r="AG178" s="6">
        <f t="shared" si="8"/>
        <v>3925</v>
      </c>
      <c r="AH178" s="6"/>
      <c r="AI178" s="6">
        <v>70555</v>
      </c>
      <c r="AJ178" s="6"/>
      <c r="AK178" s="6">
        <v>-17455</v>
      </c>
      <c r="AL178" s="6"/>
      <c r="AM178" s="20">
        <v>-4718</v>
      </c>
      <c r="AN178" s="20"/>
      <c r="AO178" s="20">
        <v>-4718</v>
      </c>
      <c r="AP178" s="20"/>
      <c r="AQ178" s="20">
        <v>-4720</v>
      </c>
      <c r="AR178" s="20"/>
      <c r="AS178" s="20">
        <v>-6005</v>
      </c>
      <c r="AT178" s="20"/>
      <c r="AU178" s="20">
        <v>0</v>
      </c>
      <c r="AV178" s="20"/>
      <c r="AW178" s="20">
        <v>0</v>
      </c>
      <c r="AX178" s="20"/>
    </row>
    <row r="179" spans="1:50" s="9" customFormat="1" ht="13.8" x14ac:dyDescent="0.25">
      <c r="A179" s="9">
        <v>216</v>
      </c>
      <c r="B179" s="39" t="s">
        <v>182</v>
      </c>
      <c r="C179" s="7">
        <v>216</v>
      </c>
      <c r="E179" s="6">
        <v>1062967</v>
      </c>
      <c r="G179" s="6">
        <v>478298</v>
      </c>
      <c r="H179" s="6"/>
      <c r="I179" s="6">
        <v>60060</v>
      </c>
      <c r="J179" s="6"/>
      <c r="K179" s="6">
        <v>0</v>
      </c>
      <c r="L179" s="6"/>
      <c r="M179" s="6">
        <v>0</v>
      </c>
      <c r="N179" s="6"/>
      <c r="O179" s="6">
        <v>0</v>
      </c>
      <c r="P179" s="6"/>
      <c r="Q179" s="6">
        <f t="shared" si="6"/>
        <v>60060</v>
      </c>
      <c r="R179" s="6"/>
      <c r="S179" s="6">
        <v>0</v>
      </c>
      <c r="T179" s="6"/>
      <c r="U179" s="6">
        <v>507983</v>
      </c>
      <c r="V179" s="6"/>
      <c r="W179" s="6">
        <v>0</v>
      </c>
      <c r="X179" s="6"/>
      <c r="Y179" s="6">
        <v>78620</v>
      </c>
      <c r="Z179" s="6"/>
      <c r="AA179" s="6">
        <f t="shared" si="7"/>
        <v>586603</v>
      </c>
      <c r="AB179" s="6"/>
      <c r="AC179" s="6">
        <v>77689</v>
      </c>
      <c r="AD179" s="6"/>
      <c r="AE179" s="6">
        <v>-28064</v>
      </c>
      <c r="AF179" s="6"/>
      <c r="AG179" s="6">
        <f t="shared" si="8"/>
        <v>49625</v>
      </c>
      <c r="AH179" s="6"/>
      <c r="AI179" s="6">
        <v>1492149</v>
      </c>
      <c r="AJ179" s="6"/>
      <c r="AK179" s="6">
        <v>-369155</v>
      </c>
      <c r="AL179" s="6"/>
      <c r="AM179" s="20">
        <v>-133183</v>
      </c>
      <c r="AN179" s="20"/>
      <c r="AO179" s="20">
        <v>-133183</v>
      </c>
      <c r="AP179" s="20"/>
      <c r="AQ179" s="20">
        <v>-133182</v>
      </c>
      <c r="AR179" s="20"/>
      <c r="AS179" s="20">
        <v>-126996</v>
      </c>
      <c r="AT179" s="20"/>
      <c r="AU179" s="20">
        <v>0</v>
      </c>
      <c r="AV179" s="20"/>
      <c r="AW179" s="20">
        <v>0</v>
      </c>
      <c r="AX179" s="20"/>
    </row>
    <row r="180" spans="1:50" s="9" customFormat="1" ht="13.8" x14ac:dyDescent="0.25">
      <c r="A180" s="9">
        <v>217</v>
      </c>
      <c r="B180" s="39" t="s">
        <v>183</v>
      </c>
      <c r="C180" s="7">
        <v>217</v>
      </c>
      <c r="E180" s="6">
        <v>43548</v>
      </c>
      <c r="G180" s="6">
        <v>24036</v>
      </c>
      <c r="H180" s="6"/>
      <c r="I180" s="6">
        <v>3018</v>
      </c>
      <c r="J180" s="6"/>
      <c r="K180" s="6">
        <v>0</v>
      </c>
      <c r="L180" s="6"/>
      <c r="M180" s="6">
        <v>0</v>
      </c>
      <c r="N180" s="6"/>
      <c r="O180" s="6">
        <v>3451</v>
      </c>
      <c r="P180" s="6"/>
      <c r="Q180" s="6">
        <f t="shared" si="6"/>
        <v>6469</v>
      </c>
      <c r="R180" s="6"/>
      <c r="S180" s="6">
        <v>0</v>
      </c>
      <c r="T180" s="6"/>
      <c r="U180" s="6">
        <v>25528</v>
      </c>
      <c r="V180" s="6"/>
      <c r="W180" s="6">
        <v>0</v>
      </c>
      <c r="X180" s="6"/>
      <c r="Y180" s="6">
        <v>0</v>
      </c>
      <c r="Z180" s="6"/>
      <c r="AA180" s="6">
        <f t="shared" si="7"/>
        <v>25528</v>
      </c>
      <c r="AB180" s="6"/>
      <c r="AC180" s="6">
        <v>3904</v>
      </c>
      <c r="AD180" s="6"/>
      <c r="AE180" s="6">
        <v>1058</v>
      </c>
      <c r="AF180" s="6"/>
      <c r="AG180" s="6">
        <f t="shared" si="8"/>
        <v>4962</v>
      </c>
      <c r="AH180" s="6"/>
      <c r="AI180" s="6">
        <v>74986</v>
      </c>
      <c r="AJ180" s="6"/>
      <c r="AK180" s="6">
        <v>-18551</v>
      </c>
      <c r="AL180" s="6"/>
      <c r="AM180" s="20">
        <v>-4225</v>
      </c>
      <c r="AN180" s="20"/>
      <c r="AO180" s="20">
        <v>-4225</v>
      </c>
      <c r="AP180" s="20"/>
      <c r="AQ180" s="20">
        <v>-4227</v>
      </c>
      <c r="AR180" s="20"/>
      <c r="AS180" s="20">
        <v>-6382</v>
      </c>
      <c r="AT180" s="20"/>
      <c r="AU180" s="20">
        <v>0</v>
      </c>
      <c r="AV180" s="20"/>
      <c r="AW180" s="20">
        <v>0</v>
      </c>
      <c r="AX180" s="20"/>
    </row>
    <row r="181" spans="1:50" s="9" customFormat="1" ht="13.8" x14ac:dyDescent="0.25">
      <c r="A181" s="9">
        <v>219</v>
      </c>
      <c r="B181" s="39" t="s">
        <v>319</v>
      </c>
      <c r="C181" s="7">
        <v>219</v>
      </c>
      <c r="E181" s="6">
        <v>175443</v>
      </c>
      <c r="G181" s="6">
        <v>96582</v>
      </c>
      <c r="H181" s="6"/>
      <c r="I181" s="6">
        <v>12128</v>
      </c>
      <c r="J181" s="6"/>
      <c r="K181" s="6">
        <v>0</v>
      </c>
      <c r="L181" s="6"/>
      <c r="M181" s="6">
        <v>0</v>
      </c>
      <c r="N181" s="6"/>
      <c r="O181" s="6">
        <v>13525</v>
      </c>
      <c r="P181" s="6"/>
      <c r="Q181" s="6">
        <f t="shared" si="6"/>
        <v>25653</v>
      </c>
      <c r="R181" s="6"/>
      <c r="S181" s="6">
        <v>0</v>
      </c>
      <c r="T181" s="6"/>
      <c r="U181" s="6">
        <v>102576</v>
      </c>
      <c r="V181" s="6"/>
      <c r="W181" s="6">
        <v>0</v>
      </c>
      <c r="X181" s="6"/>
      <c r="Y181" s="6">
        <v>0</v>
      </c>
      <c r="Z181" s="6"/>
      <c r="AA181" s="6">
        <f t="shared" si="7"/>
        <v>102576</v>
      </c>
      <c r="AB181" s="6"/>
      <c r="AC181" s="6">
        <v>15688</v>
      </c>
      <c r="AD181" s="6"/>
      <c r="AE181" s="6">
        <v>4133</v>
      </c>
      <c r="AF181" s="6"/>
      <c r="AG181" s="6">
        <f t="shared" si="8"/>
        <v>19821</v>
      </c>
      <c r="AH181" s="6"/>
      <c r="AI181" s="6">
        <v>301307</v>
      </c>
      <c r="AJ181" s="6"/>
      <c r="AK181" s="6">
        <v>-74543</v>
      </c>
      <c r="AL181" s="6"/>
      <c r="AM181" s="20">
        <v>-17093</v>
      </c>
      <c r="AN181" s="20"/>
      <c r="AO181" s="20">
        <v>-17093</v>
      </c>
      <c r="AP181" s="20"/>
      <c r="AQ181" s="20">
        <v>-17093</v>
      </c>
      <c r="AR181" s="20"/>
      <c r="AS181" s="20">
        <v>-25644</v>
      </c>
      <c r="AT181" s="20"/>
      <c r="AU181" s="20">
        <v>0</v>
      </c>
      <c r="AV181" s="20"/>
      <c r="AW181" s="20">
        <v>0</v>
      </c>
      <c r="AX181" s="20"/>
    </row>
    <row r="182" spans="1:50" s="9" customFormat="1" ht="13.8" x14ac:dyDescent="0.25">
      <c r="A182" s="9">
        <v>220</v>
      </c>
      <c r="B182" s="39" t="s">
        <v>184</v>
      </c>
      <c r="C182" s="7">
        <v>220</v>
      </c>
      <c r="E182" s="6">
        <v>285457</v>
      </c>
      <c r="G182" s="6">
        <v>138947</v>
      </c>
      <c r="H182" s="6"/>
      <c r="I182" s="6">
        <v>17448</v>
      </c>
      <c r="J182" s="6"/>
      <c r="K182" s="6">
        <v>0</v>
      </c>
      <c r="L182" s="6"/>
      <c r="M182" s="6">
        <v>0</v>
      </c>
      <c r="N182" s="6"/>
      <c r="O182" s="6">
        <v>0</v>
      </c>
      <c r="P182" s="6"/>
      <c r="Q182" s="6">
        <f t="shared" si="6"/>
        <v>17448</v>
      </c>
      <c r="R182" s="6"/>
      <c r="S182" s="6">
        <v>0</v>
      </c>
      <c r="T182" s="6"/>
      <c r="U182" s="6">
        <v>147571</v>
      </c>
      <c r="V182" s="6"/>
      <c r="W182" s="6">
        <v>0</v>
      </c>
      <c r="X182" s="6"/>
      <c r="Y182" s="6">
        <v>5336</v>
      </c>
      <c r="Z182" s="6"/>
      <c r="AA182" s="6">
        <f t="shared" si="7"/>
        <v>152907</v>
      </c>
      <c r="AB182" s="6"/>
      <c r="AC182" s="6">
        <v>22569</v>
      </c>
      <c r="AD182" s="6"/>
      <c r="AE182" s="6">
        <v>-2319</v>
      </c>
      <c r="AF182" s="6"/>
      <c r="AG182" s="6">
        <f t="shared" si="8"/>
        <v>20250</v>
      </c>
      <c r="AH182" s="6"/>
      <c r="AI182" s="6">
        <v>433474</v>
      </c>
      <c r="AJ182" s="6"/>
      <c r="AK182" s="6">
        <v>-107241</v>
      </c>
      <c r="AL182" s="6"/>
      <c r="AM182" s="20">
        <v>-32856</v>
      </c>
      <c r="AN182" s="20"/>
      <c r="AO182" s="20">
        <v>-32856</v>
      </c>
      <c r="AP182" s="20"/>
      <c r="AQ182" s="20">
        <v>-32855</v>
      </c>
      <c r="AR182" s="20"/>
      <c r="AS182" s="20">
        <v>-36893</v>
      </c>
      <c r="AT182" s="20"/>
      <c r="AU182" s="20">
        <v>0</v>
      </c>
      <c r="AV182" s="20"/>
      <c r="AW182" s="20">
        <v>0</v>
      </c>
      <c r="AX182" s="20"/>
    </row>
    <row r="183" spans="1:50" s="9" customFormat="1" ht="13.8" x14ac:dyDescent="0.25">
      <c r="A183" s="9">
        <v>221</v>
      </c>
      <c r="B183" s="39" t="s">
        <v>185</v>
      </c>
      <c r="C183" s="7">
        <v>221</v>
      </c>
      <c r="E183" s="6">
        <v>99031</v>
      </c>
      <c r="G183" s="6">
        <v>54271</v>
      </c>
      <c r="H183" s="6"/>
      <c r="I183" s="6">
        <v>6815</v>
      </c>
      <c r="J183" s="6"/>
      <c r="K183" s="6">
        <v>0</v>
      </c>
      <c r="L183" s="6"/>
      <c r="M183" s="6">
        <v>0</v>
      </c>
      <c r="N183" s="6"/>
      <c r="O183" s="6">
        <v>7264</v>
      </c>
      <c r="P183" s="6"/>
      <c r="Q183" s="6">
        <f t="shared" si="6"/>
        <v>14079</v>
      </c>
      <c r="R183" s="6"/>
      <c r="S183" s="6">
        <v>0</v>
      </c>
      <c r="T183" s="6"/>
      <c r="U183" s="6">
        <v>57639</v>
      </c>
      <c r="V183" s="6"/>
      <c r="W183" s="6">
        <v>0</v>
      </c>
      <c r="X183" s="6"/>
      <c r="Y183" s="6">
        <v>0</v>
      </c>
      <c r="Z183" s="6"/>
      <c r="AA183" s="6">
        <f t="shared" si="7"/>
        <v>57639</v>
      </c>
      <c r="AB183" s="6"/>
      <c r="AC183" s="6">
        <v>8815</v>
      </c>
      <c r="AD183" s="6"/>
      <c r="AE183" s="6">
        <v>2211</v>
      </c>
      <c r="AF183" s="6"/>
      <c r="AG183" s="6">
        <f t="shared" si="8"/>
        <v>11026</v>
      </c>
      <c r="AH183" s="6"/>
      <c r="AI183" s="6">
        <v>169309</v>
      </c>
      <c r="AJ183" s="6"/>
      <c r="AK183" s="6">
        <v>-41887</v>
      </c>
      <c r="AL183" s="6"/>
      <c r="AM183" s="20">
        <v>-9716</v>
      </c>
      <c r="AN183" s="20"/>
      <c r="AO183" s="20">
        <v>-9716</v>
      </c>
      <c r="AP183" s="20"/>
      <c r="AQ183" s="20">
        <v>-9719</v>
      </c>
      <c r="AR183" s="20"/>
      <c r="AS183" s="20">
        <v>-14410</v>
      </c>
      <c r="AT183" s="20"/>
      <c r="AU183" s="20">
        <v>0</v>
      </c>
      <c r="AV183" s="20"/>
      <c r="AW183" s="20">
        <v>0</v>
      </c>
      <c r="AX183" s="20"/>
    </row>
    <row r="184" spans="1:50" s="9" customFormat="1" ht="13.8" x14ac:dyDescent="0.25">
      <c r="A184" s="9">
        <v>222</v>
      </c>
      <c r="B184" s="39" t="s">
        <v>320</v>
      </c>
      <c r="C184" s="7">
        <v>222</v>
      </c>
      <c r="E184" s="6">
        <v>265069</v>
      </c>
      <c r="G184" s="6">
        <v>159624</v>
      </c>
      <c r="H184" s="6"/>
      <c r="I184" s="6">
        <v>20044</v>
      </c>
      <c r="J184" s="6"/>
      <c r="K184" s="6">
        <v>0</v>
      </c>
      <c r="L184" s="6"/>
      <c r="M184" s="6">
        <v>0</v>
      </c>
      <c r="N184" s="6"/>
      <c r="O184" s="6">
        <v>41020</v>
      </c>
      <c r="P184" s="6"/>
      <c r="Q184" s="6">
        <f t="shared" si="6"/>
        <v>61064</v>
      </c>
      <c r="R184" s="6"/>
      <c r="S184" s="6">
        <v>0</v>
      </c>
      <c r="T184" s="6"/>
      <c r="U184" s="6">
        <v>169531</v>
      </c>
      <c r="V184" s="6"/>
      <c r="W184" s="6">
        <v>0</v>
      </c>
      <c r="X184" s="6"/>
      <c r="Y184" s="6">
        <v>0</v>
      </c>
      <c r="Z184" s="6"/>
      <c r="AA184" s="6">
        <f t="shared" si="7"/>
        <v>169531</v>
      </c>
      <c r="AB184" s="6"/>
      <c r="AC184" s="6">
        <v>25927</v>
      </c>
      <c r="AD184" s="6"/>
      <c r="AE184" s="6">
        <v>13054</v>
      </c>
      <c r="AF184" s="6"/>
      <c r="AG184" s="6">
        <f t="shared" si="8"/>
        <v>38981</v>
      </c>
      <c r="AH184" s="6"/>
      <c r="AI184" s="6">
        <v>497980</v>
      </c>
      <c r="AJ184" s="6"/>
      <c r="AK184" s="6">
        <v>-123199</v>
      </c>
      <c r="AL184" s="6"/>
      <c r="AM184" s="20">
        <v>-22028</v>
      </c>
      <c r="AN184" s="20"/>
      <c r="AO184" s="20">
        <v>-22028</v>
      </c>
      <c r="AP184" s="20"/>
      <c r="AQ184" s="20">
        <v>-22029</v>
      </c>
      <c r="AR184" s="20"/>
      <c r="AS184" s="20">
        <v>-42383</v>
      </c>
      <c r="AT184" s="20"/>
      <c r="AU184" s="20">
        <v>0</v>
      </c>
      <c r="AV184" s="20"/>
      <c r="AW184" s="20">
        <v>0</v>
      </c>
      <c r="AX184" s="20"/>
    </row>
    <row r="185" spans="1:50" s="9" customFormat="1" ht="13.8" x14ac:dyDescent="0.25">
      <c r="A185" s="9">
        <v>223</v>
      </c>
      <c r="B185" s="39" t="s">
        <v>186</v>
      </c>
      <c r="C185" s="7">
        <v>223</v>
      </c>
      <c r="E185" s="6">
        <v>257674</v>
      </c>
      <c r="G185" s="6">
        <v>134406</v>
      </c>
      <c r="H185" s="6"/>
      <c r="I185" s="6">
        <v>16877</v>
      </c>
      <c r="J185" s="6"/>
      <c r="K185" s="6">
        <v>0</v>
      </c>
      <c r="L185" s="6"/>
      <c r="M185" s="6">
        <v>0</v>
      </c>
      <c r="N185" s="6"/>
      <c r="O185" s="6">
        <v>8679</v>
      </c>
      <c r="P185" s="6"/>
      <c r="Q185" s="6">
        <f t="shared" si="6"/>
        <v>25556</v>
      </c>
      <c r="R185" s="6"/>
      <c r="S185" s="6">
        <v>0</v>
      </c>
      <c r="T185" s="6"/>
      <c r="U185" s="6">
        <v>142748</v>
      </c>
      <c r="V185" s="6"/>
      <c r="W185" s="6">
        <v>0</v>
      </c>
      <c r="X185" s="6"/>
      <c r="Y185" s="6">
        <v>0</v>
      </c>
      <c r="Z185" s="6"/>
      <c r="AA185" s="6">
        <f t="shared" si="7"/>
        <v>142748</v>
      </c>
      <c r="AB185" s="6"/>
      <c r="AC185" s="6">
        <v>21831</v>
      </c>
      <c r="AD185" s="6"/>
      <c r="AE185" s="6">
        <v>2371</v>
      </c>
      <c r="AF185" s="6"/>
      <c r="AG185" s="6">
        <f t="shared" si="8"/>
        <v>24202</v>
      </c>
      <c r="AH185" s="6"/>
      <c r="AI185" s="6">
        <v>419307</v>
      </c>
      <c r="AJ185" s="6"/>
      <c r="AK185" s="6">
        <v>-103736</v>
      </c>
      <c r="AL185" s="6"/>
      <c r="AM185" s="20">
        <v>-27168</v>
      </c>
      <c r="AN185" s="20"/>
      <c r="AO185" s="20">
        <v>-27168</v>
      </c>
      <c r="AP185" s="20"/>
      <c r="AQ185" s="20">
        <v>-27169</v>
      </c>
      <c r="AR185" s="20"/>
      <c r="AS185" s="20">
        <v>-35687</v>
      </c>
      <c r="AT185" s="20"/>
      <c r="AU185" s="20">
        <v>0</v>
      </c>
      <c r="AV185" s="20"/>
      <c r="AW185" s="20">
        <v>0</v>
      </c>
      <c r="AX185" s="20"/>
    </row>
    <row r="186" spans="1:50" s="9" customFormat="1" ht="13.8" x14ac:dyDescent="0.25">
      <c r="A186" s="9">
        <v>224</v>
      </c>
      <c r="B186" s="39" t="s">
        <v>187</v>
      </c>
      <c r="C186" s="7">
        <v>224</v>
      </c>
      <c r="E186" s="6">
        <v>41843</v>
      </c>
      <c r="G186" s="6">
        <v>21716</v>
      </c>
      <c r="H186" s="6"/>
      <c r="I186" s="6">
        <v>2727</v>
      </c>
      <c r="J186" s="6"/>
      <c r="K186" s="6">
        <v>0</v>
      </c>
      <c r="L186" s="6"/>
      <c r="M186" s="6">
        <v>0</v>
      </c>
      <c r="N186" s="6"/>
      <c r="O186" s="6">
        <v>1243</v>
      </c>
      <c r="P186" s="6"/>
      <c r="Q186" s="6">
        <f t="shared" si="6"/>
        <v>3970</v>
      </c>
      <c r="R186" s="6"/>
      <c r="S186" s="6">
        <v>0</v>
      </c>
      <c r="T186" s="6"/>
      <c r="U186" s="6">
        <v>23063</v>
      </c>
      <c r="V186" s="6"/>
      <c r="W186" s="6">
        <v>0</v>
      </c>
      <c r="X186" s="6"/>
      <c r="Y186" s="6">
        <v>0</v>
      </c>
      <c r="Z186" s="6"/>
      <c r="AA186" s="6">
        <f t="shared" si="7"/>
        <v>23063</v>
      </c>
      <c r="AB186" s="6"/>
      <c r="AC186" s="6">
        <v>3527</v>
      </c>
      <c r="AD186" s="6"/>
      <c r="AE186" s="6">
        <v>331</v>
      </c>
      <c r="AF186" s="6"/>
      <c r="AG186" s="6">
        <f t="shared" si="8"/>
        <v>3858</v>
      </c>
      <c r="AH186" s="6"/>
      <c r="AI186" s="6">
        <v>67747</v>
      </c>
      <c r="AJ186" s="6"/>
      <c r="AK186" s="6">
        <v>-16760</v>
      </c>
      <c r="AL186" s="6"/>
      <c r="AM186" s="20">
        <v>-4442</v>
      </c>
      <c r="AN186" s="20"/>
      <c r="AO186" s="20">
        <v>-4442</v>
      </c>
      <c r="AP186" s="20"/>
      <c r="AQ186" s="20">
        <v>-4444</v>
      </c>
      <c r="AR186" s="20"/>
      <c r="AS186" s="20">
        <v>-5766</v>
      </c>
      <c r="AT186" s="20"/>
      <c r="AU186" s="20">
        <v>0</v>
      </c>
      <c r="AV186" s="20"/>
      <c r="AW186" s="20">
        <v>0</v>
      </c>
      <c r="AX186" s="20"/>
    </row>
    <row r="187" spans="1:50" s="9" customFormat="1" ht="13.8" x14ac:dyDescent="0.25">
      <c r="A187" s="9">
        <v>225</v>
      </c>
      <c r="B187" s="39" t="s">
        <v>188</v>
      </c>
      <c r="C187" s="7">
        <v>225</v>
      </c>
      <c r="E187" s="6">
        <v>2898</v>
      </c>
      <c r="G187" s="6">
        <v>15017</v>
      </c>
      <c r="H187" s="6"/>
      <c r="I187" s="6">
        <v>1886</v>
      </c>
      <c r="J187" s="6"/>
      <c r="K187" s="6">
        <v>0</v>
      </c>
      <c r="L187" s="6"/>
      <c r="M187" s="6">
        <v>0</v>
      </c>
      <c r="N187" s="6"/>
      <c r="O187" s="6">
        <v>20389</v>
      </c>
      <c r="P187" s="6"/>
      <c r="Q187" s="6">
        <f t="shared" si="6"/>
        <v>22275</v>
      </c>
      <c r="R187" s="6"/>
      <c r="S187" s="6">
        <v>0</v>
      </c>
      <c r="T187" s="6"/>
      <c r="U187" s="6">
        <v>15949</v>
      </c>
      <c r="V187" s="6"/>
      <c r="W187" s="6">
        <v>0</v>
      </c>
      <c r="X187" s="6"/>
      <c r="Y187" s="6">
        <v>0</v>
      </c>
      <c r="Z187" s="6"/>
      <c r="AA187" s="6">
        <f t="shared" si="7"/>
        <v>15949</v>
      </c>
      <c r="AB187" s="6"/>
      <c r="AC187" s="6">
        <v>2439</v>
      </c>
      <c r="AD187" s="6"/>
      <c r="AE187" s="6">
        <v>6738</v>
      </c>
      <c r="AF187" s="6"/>
      <c r="AG187" s="6">
        <f t="shared" si="8"/>
        <v>9177</v>
      </c>
      <c r="AH187" s="6"/>
      <c r="AI187" s="6">
        <v>46849</v>
      </c>
      <c r="AJ187" s="6"/>
      <c r="AK187" s="6">
        <v>-11590</v>
      </c>
      <c r="AL187" s="6"/>
      <c r="AM187" s="20">
        <v>3438</v>
      </c>
      <c r="AN187" s="20"/>
      <c r="AO187" s="20">
        <v>3438</v>
      </c>
      <c r="AP187" s="20"/>
      <c r="AQ187" s="20">
        <v>3438</v>
      </c>
      <c r="AR187" s="20"/>
      <c r="AS187" s="20">
        <v>-3987</v>
      </c>
      <c r="AT187" s="20"/>
      <c r="AU187" s="20">
        <v>0</v>
      </c>
      <c r="AV187" s="20"/>
      <c r="AW187" s="20">
        <v>0</v>
      </c>
      <c r="AX187" s="20"/>
    </row>
    <row r="188" spans="1:50" s="9" customFormat="1" ht="13.8" x14ac:dyDescent="0.25">
      <c r="A188" s="9">
        <v>227</v>
      </c>
      <c r="B188" s="39" t="s">
        <v>189</v>
      </c>
      <c r="C188" s="7">
        <v>227</v>
      </c>
      <c r="E188" s="6">
        <v>93507</v>
      </c>
      <c r="G188" s="6">
        <v>43844</v>
      </c>
      <c r="H188" s="6"/>
      <c r="I188" s="6">
        <v>5505</v>
      </c>
      <c r="J188" s="6"/>
      <c r="K188" s="6">
        <v>0</v>
      </c>
      <c r="L188" s="6"/>
      <c r="M188" s="6">
        <v>0</v>
      </c>
      <c r="N188" s="6"/>
      <c r="O188" s="6">
        <v>0</v>
      </c>
      <c r="P188" s="6"/>
      <c r="Q188" s="6">
        <f t="shared" si="6"/>
        <v>5505</v>
      </c>
      <c r="R188" s="6"/>
      <c r="S188" s="6">
        <v>0</v>
      </c>
      <c r="T188" s="6"/>
      <c r="U188" s="6">
        <v>46565</v>
      </c>
      <c r="V188" s="6"/>
      <c r="W188" s="6">
        <v>0</v>
      </c>
      <c r="X188" s="6"/>
      <c r="Y188" s="6">
        <v>4258</v>
      </c>
      <c r="Z188" s="6"/>
      <c r="AA188" s="6">
        <f t="shared" si="7"/>
        <v>50823</v>
      </c>
      <c r="AB188" s="6"/>
      <c r="AC188" s="6">
        <v>7121</v>
      </c>
      <c r="AD188" s="6"/>
      <c r="AE188" s="6">
        <v>-1590</v>
      </c>
      <c r="AF188" s="6"/>
      <c r="AG188" s="6">
        <f t="shared" si="8"/>
        <v>5531</v>
      </c>
      <c r="AH188" s="6"/>
      <c r="AI188" s="6">
        <v>136780</v>
      </c>
      <c r="AJ188" s="6"/>
      <c r="AK188" s="6">
        <v>-33839</v>
      </c>
      <c r="AL188" s="6"/>
      <c r="AM188" s="20">
        <v>-11226</v>
      </c>
      <c r="AN188" s="20"/>
      <c r="AO188" s="20">
        <v>-11226</v>
      </c>
      <c r="AP188" s="20"/>
      <c r="AQ188" s="20">
        <v>-11224</v>
      </c>
      <c r="AR188" s="20"/>
      <c r="AS188" s="20">
        <v>-11641</v>
      </c>
      <c r="AT188" s="20"/>
      <c r="AU188" s="20">
        <v>0</v>
      </c>
      <c r="AV188" s="20"/>
      <c r="AW188" s="20">
        <v>0</v>
      </c>
      <c r="AX188" s="20"/>
    </row>
    <row r="189" spans="1:50" s="9" customFormat="1" ht="13.8" x14ac:dyDescent="0.25">
      <c r="A189" s="9">
        <v>228</v>
      </c>
      <c r="B189" s="39" t="s">
        <v>190</v>
      </c>
      <c r="C189" s="7">
        <v>228</v>
      </c>
      <c r="E189" s="6">
        <v>35712</v>
      </c>
      <c r="G189" s="6">
        <v>20228</v>
      </c>
      <c r="H189" s="6"/>
      <c r="I189" s="6">
        <v>2540</v>
      </c>
      <c r="J189" s="6"/>
      <c r="K189" s="6">
        <v>0</v>
      </c>
      <c r="L189" s="6"/>
      <c r="M189" s="6">
        <v>0</v>
      </c>
      <c r="N189" s="6"/>
      <c r="O189" s="6">
        <v>3607</v>
      </c>
      <c r="P189" s="6"/>
      <c r="Q189" s="6">
        <f t="shared" si="6"/>
        <v>6147</v>
      </c>
      <c r="R189" s="6"/>
      <c r="S189" s="6">
        <v>0</v>
      </c>
      <c r="T189" s="6"/>
      <c r="U189" s="6">
        <v>21483</v>
      </c>
      <c r="V189" s="6"/>
      <c r="W189" s="6">
        <v>0</v>
      </c>
      <c r="X189" s="6"/>
      <c r="Y189" s="6">
        <v>0</v>
      </c>
      <c r="Z189" s="6"/>
      <c r="AA189" s="6">
        <f t="shared" si="7"/>
        <v>21483</v>
      </c>
      <c r="AB189" s="6"/>
      <c r="AC189" s="6">
        <v>3286</v>
      </c>
      <c r="AD189" s="6"/>
      <c r="AE189" s="6">
        <v>1123</v>
      </c>
      <c r="AF189" s="6"/>
      <c r="AG189" s="6">
        <f t="shared" si="8"/>
        <v>4409</v>
      </c>
      <c r="AH189" s="6"/>
      <c r="AI189" s="6">
        <v>63104</v>
      </c>
      <c r="AJ189" s="6"/>
      <c r="AK189" s="6">
        <v>-15612</v>
      </c>
      <c r="AL189" s="6"/>
      <c r="AM189" s="20">
        <v>-3322</v>
      </c>
      <c r="AN189" s="20"/>
      <c r="AO189" s="20">
        <v>-3322</v>
      </c>
      <c r="AP189" s="20"/>
      <c r="AQ189" s="20">
        <v>-3322</v>
      </c>
      <c r="AR189" s="20"/>
      <c r="AS189" s="20">
        <v>-5371</v>
      </c>
      <c r="AT189" s="20"/>
      <c r="AU189" s="20">
        <v>0</v>
      </c>
      <c r="AV189" s="20"/>
      <c r="AW189" s="20">
        <v>0</v>
      </c>
      <c r="AX189" s="20"/>
    </row>
    <row r="190" spans="1:50" s="9" customFormat="1" ht="13.8" x14ac:dyDescent="0.25">
      <c r="A190" s="9">
        <v>230</v>
      </c>
      <c r="B190" s="39" t="s">
        <v>191</v>
      </c>
      <c r="C190" s="7">
        <v>230</v>
      </c>
      <c r="E190" s="6">
        <v>0</v>
      </c>
      <c r="G190" s="6">
        <v>45867</v>
      </c>
      <c r="H190" s="6"/>
      <c r="I190" s="6">
        <v>5760</v>
      </c>
      <c r="J190" s="6"/>
      <c r="K190" s="6">
        <v>0</v>
      </c>
      <c r="L190" s="6"/>
      <c r="M190" s="6">
        <v>0</v>
      </c>
      <c r="N190" s="6"/>
      <c r="O190" s="6">
        <v>68912</v>
      </c>
      <c r="P190" s="6"/>
      <c r="Q190" s="6">
        <f t="shared" si="6"/>
        <v>74672</v>
      </c>
      <c r="R190" s="6"/>
      <c r="S190" s="6">
        <v>0</v>
      </c>
      <c r="T190" s="6"/>
      <c r="U190" s="6">
        <v>48714</v>
      </c>
      <c r="V190" s="6"/>
      <c r="W190" s="6">
        <v>0</v>
      </c>
      <c r="X190" s="6"/>
      <c r="Y190" s="6">
        <v>0</v>
      </c>
      <c r="Z190" s="6"/>
      <c r="AA190" s="6">
        <f t="shared" si="7"/>
        <v>48714</v>
      </c>
      <c r="AB190" s="6"/>
      <c r="AC190" s="6">
        <v>7450</v>
      </c>
      <c r="AD190" s="6"/>
      <c r="AE190" s="6">
        <v>22793</v>
      </c>
      <c r="AF190" s="6"/>
      <c r="AG190" s="6">
        <f t="shared" si="8"/>
        <v>30243</v>
      </c>
      <c r="AH190" s="6"/>
      <c r="AI190" s="6">
        <v>143093</v>
      </c>
      <c r="AJ190" s="6"/>
      <c r="AK190" s="6">
        <v>-35401</v>
      </c>
      <c r="AL190" s="6"/>
      <c r="AM190" s="20">
        <v>12712</v>
      </c>
      <c r="AN190" s="20"/>
      <c r="AO190" s="20">
        <v>12712</v>
      </c>
      <c r="AP190" s="20"/>
      <c r="AQ190" s="20">
        <v>12711</v>
      </c>
      <c r="AR190" s="20"/>
      <c r="AS190" s="20">
        <v>-12179</v>
      </c>
      <c r="AT190" s="20"/>
      <c r="AU190" s="20">
        <v>0</v>
      </c>
      <c r="AV190" s="20"/>
      <c r="AW190" s="20">
        <v>0</v>
      </c>
      <c r="AX190" s="20"/>
    </row>
    <row r="191" spans="1:50" s="9" customFormat="1" ht="13.8" x14ac:dyDescent="0.25">
      <c r="A191" s="9">
        <v>231</v>
      </c>
      <c r="B191" s="39" t="s">
        <v>192</v>
      </c>
      <c r="C191" s="7">
        <v>231</v>
      </c>
      <c r="D191" s="18"/>
      <c r="E191" s="6">
        <v>606744</v>
      </c>
      <c r="F191" s="18"/>
      <c r="G191" s="6">
        <v>295041</v>
      </c>
      <c r="H191" s="6"/>
      <c r="I191" s="6">
        <v>37048</v>
      </c>
      <c r="J191" s="6"/>
      <c r="K191" s="6">
        <v>0</v>
      </c>
      <c r="L191" s="6"/>
      <c r="M191" s="6">
        <v>0</v>
      </c>
      <c r="N191" s="6"/>
      <c r="O191" s="6">
        <v>0</v>
      </c>
      <c r="P191" s="6"/>
      <c r="Q191" s="6">
        <f t="shared" si="6"/>
        <v>37048</v>
      </c>
      <c r="R191" s="6"/>
      <c r="S191" s="6">
        <v>0</v>
      </c>
      <c r="T191" s="6"/>
      <c r="U191" s="6">
        <v>313352</v>
      </c>
      <c r="V191" s="6"/>
      <c r="W191" s="6">
        <v>0</v>
      </c>
      <c r="X191" s="6"/>
      <c r="Y191" s="6">
        <v>11782</v>
      </c>
      <c r="Z191" s="6"/>
      <c r="AA191" s="6">
        <f t="shared" si="7"/>
        <v>325134</v>
      </c>
      <c r="AB191" s="6"/>
      <c r="AC191" s="6">
        <v>47923</v>
      </c>
      <c r="AD191" s="6"/>
      <c r="AE191" s="6">
        <v>-5073</v>
      </c>
      <c r="AF191" s="6"/>
      <c r="AG191" s="6">
        <f t="shared" si="8"/>
        <v>42850</v>
      </c>
      <c r="AH191" s="6"/>
      <c r="AI191" s="6">
        <v>920441</v>
      </c>
      <c r="AJ191" s="6"/>
      <c r="AK191" s="6">
        <v>-227716</v>
      </c>
      <c r="AL191" s="6"/>
      <c r="AM191" s="20">
        <v>-69916</v>
      </c>
      <c r="AN191" s="20"/>
      <c r="AO191" s="20">
        <v>-69916</v>
      </c>
      <c r="AP191" s="20"/>
      <c r="AQ191" s="20">
        <v>-69916</v>
      </c>
      <c r="AR191" s="20"/>
      <c r="AS191" s="20">
        <v>-78338</v>
      </c>
      <c r="AT191" s="20"/>
      <c r="AU191" s="20">
        <v>0</v>
      </c>
      <c r="AV191" s="20"/>
      <c r="AW191" s="20">
        <v>0</v>
      </c>
      <c r="AX191" s="20"/>
    </row>
    <row r="192" spans="1:50" s="9" customFormat="1" ht="13.8" x14ac:dyDescent="0.25">
      <c r="A192" s="9">
        <v>234</v>
      </c>
      <c r="B192" s="39" t="s">
        <v>193</v>
      </c>
      <c r="C192" s="7">
        <v>234</v>
      </c>
      <c r="E192" s="6">
        <v>53193</v>
      </c>
      <c r="G192" s="6">
        <v>28999</v>
      </c>
      <c r="H192" s="6"/>
      <c r="I192" s="6">
        <v>3641</v>
      </c>
      <c r="J192" s="6"/>
      <c r="K192" s="6">
        <v>0</v>
      </c>
      <c r="L192" s="6"/>
      <c r="M192" s="6">
        <v>0</v>
      </c>
      <c r="N192" s="6"/>
      <c r="O192" s="6">
        <v>3673</v>
      </c>
      <c r="P192" s="6"/>
      <c r="Q192" s="6">
        <f t="shared" si="6"/>
        <v>7314</v>
      </c>
      <c r="R192" s="6"/>
      <c r="S192" s="6">
        <v>0</v>
      </c>
      <c r="T192" s="6"/>
      <c r="U192" s="6">
        <v>30799</v>
      </c>
      <c r="V192" s="6"/>
      <c r="W192" s="6">
        <v>0</v>
      </c>
      <c r="X192" s="6"/>
      <c r="Y192" s="6">
        <v>0</v>
      </c>
      <c r="Z192" s="6"/>
      <c r="AA192" s="6">
        <f t="shared" si="7"/>
        <v>30799</v>
      </c>
      <c r="AB192" s="6"/>
      <c r="AC192" s="6">
        <v>4710</v>
      </c>
      <c r="AD192" s="6"/>
      <c r="AE192" s="6">
        <v>1112</v>
      </c>
      <c r="AF192" s="6"/>
      <c r="AG192" s="6">
        <f t="shared" si="8"/>
        <v>5822</v>
      </c>
      <c r="AH192" s="6"/>
      <c r="AI192" s="6">
        <v>90468</v>
      </c>
      <c r="AJ192" s="6"/>
      <c r="AK192" s="6">
        <v>-22382</v>
      </c>
      <c r="AL192" s="6"/>
      <c r="AM192" s="20">
        <v>-5261</v>
      </c>
      <c r="AN192" s="20"/>
      <c r="AO192" s="20">
        <v>-5261</v>
      </c>
      <c r="AP192" s="20"/>
      <c r="AQ192" s="20">
        <v>-5264</v>
      </c>
      <c r="AR192" s="20"/>
      <c r="AS192" s="20">
        <v>-7700</v>
      </c>
      <c r="AT192" s="20"/>
      <c r="AU192" s="20">
        <v>0</v>
      </c>
      <c r="AV192" s="20"/>
      <c r="AW192" s="20">
        <v>0</v>
      </c>
      <c r="AX192" s="20"/>
    </row>
    <row r="193" spans="1:50" s="9" customFormat="1" ht="13.8" x14ac:dyDescent="0.25">
      <c r="A193" s="9">
        <v>235</v>
      </c>
      <c r="B193" s="39" t="s">
        <v>194</v>
      </c>
      <c r="C193" s="7">
        <v>235</v>
      </c>
      <c r="E193" s="6">
        <v>167483</v>
      </c>
      <c r="G193" s="6">
        <v>80771</v>
      </c>
      <c r="H193" s="6"/>
      <c r="I193" s="6">
        <v>10142</v>
      </c>
      <c r="J193" s="6"/>
      <c r="K193" s="6">
        <v>0</v>
      </c>
      <c r="L193" s="6"/>
      <c r="M193" s="6">
        <v>0</v>
      </c>
      <c r="N193" s="6"/>
      <c r="O193" s="6">
        <v>0</v>
      </c>
      <c r="P193" s="6"/>
      <c r="Q193" s="6">
        <f t="shared" si="6"/>
        <v>10142</v>
      </c>
      <c r="R193" s="6"/>
      <c r="S193" s="6">
        <v>0</v>
      </c>
      <c r="T193" s="6"/>
      <c r="U193" s="6">
        <v>85784</v>
      </c>
      <c r="V193" s="6"/>
      <c r="W193" s="6">
        <v>0</v>
      </c>
      <c r="X193" s="6"/>
      <c r="Y193" s="6">
        <v>4261</v>
      </c>
      <c r="Z193" s="6"/>
      <c r="AA193" s="6">
        <f t="shared" si="7"/>
        <v>90045</v>
      </c>
      <c r="AB193" s="6"/>
      <c r="AC193" s="6">
        <v>13119</v>
      </c>
      <c r="AD193" s="6"/>
      <c r="AE193" s="6">
        <v>-1734</v>
      </c>
      <c r="AF193" s="6"/>
      <c r="AG193" s="6">
        <f t="shared" si="8"/>
        <v>11385</v>
      </c>
      <c r="AH193" s="6"/>
      <c r="AI193" s="6">
        <v>251981</v>
      </c>
      <c r="AJ193" s="6"/>
      <c r="AK193" s="6">
        <v>-62340</v>
      </c>
      <c r="AL193" s="6"/>
      <c r="AM193" s="20">
        <v>-19485</v>
      </c>
      <c r="AN193" s="20"/>
      <c r="AO193" s="20">
        <v>-19485</v>
      </c>
      <c r="AP193" s="20"/>
      <c r="AQ193" s="20">
        <v>-19487</v>
      </c>
      <c r="AR193" s="20"/>
      <c r="AS193" s="20">
        <v>-21446</v>
      </c>
      <c r="AT193" s="20"/>
      <c r="AU193" s="20">
        <v>0</v>
      </c>
      <c r="AV193" s="20"/>
      <c r="AW193" s="20">
        <v>0</v>
      </c>
      <c r="AX193" s="20"/>
    </row>
    <row r="194" spans="1:50" s="9" customFormat="1" ht="13.8" x14ac:dyDescent="0.25">
      <c r="A194" s="9">
        <v>236</v>
      </c>
      <c r="B194" s="39" t="s">
        <v>195</v>
      </c>
      <c r="C194" s="7">
        <v>236</v>
      </c>
      <c r="E194" s="6">
        <v>119010</v>
      </c>
      <c r="G194" s="6">
        <v>63410</v>
      </c>
      <c r="H194" s="6"/>
      <c r="I194" s="6">
        <v>7962</v>
      </c>
      <c r="J194" s="6"/>
      <c r="K194" s="6">
        <v>0</v>
      </c>
      <c r="L194" s="6"/>
      <c r="M194" s="6">
        <v>0</v>
      </c>
      <c r="N194" s="6"/>
      <c r="O194" s="6">
        <v>6011</v>
      </c>
      <c r="P194" s="6"/>
      <c r="Q194" s="6">
        <f t="shared" si="6"/>
        <v>13973</v>
      </c>
      <c r="R194" s="6"/>
      <c r="S194" s="6">
        <v>0</v>
      </c>
      <c r="T194" s="6"/>
      <c r="U194" s="6">
        <v>67345</v>
      </c>
      <c r="V194" s="6"/>
      <c r="W194" s="6">
        <v>0</v>
      </c>
      <c r="X194" s="6"/>
      <c r="Y194" s="6">
        <v>0</v>
      </c>
      <c r="Z194" s="6"/>
      <c r="AA194" s="6">
        <f t="shared" si="7"/>
        <v>67345</v>
      </c>
      <c r="AB194" s="6"/>
      <c r="AC194" s="6">
        <v>10300</v>
      </c>
      <c r="AD194" s="6"/>
      <c r="AE194" s="6">
        <v>1758</v>
      </c>
      <c r="AF194" s="6"/>
      <c r="AG194" s="6">
        <f t="shared" si="8"/>
        <v>12058</v>
      </c>
      <c r="AH194" s="6"/>
      <c r="AI194" s="6">
        <v>197820</v>
      </c>
      <c r="AJ194" s="6"/>
      <c r="AK194" s="6">
        <v>-48940</v>
      </c>
      <c r="AL194" s="6"/>
      <c r="AM194" s="20">
        <v>-12178</v>
      </c>
      <c r="AN194" s="20"/>
      <c r="AO194" s="20">
        <v>-12178</v>
      </c>
      <c r="AP194" s="20"/>
      <c r="AQ194" s="20">
        <v>-12179</v>
      </c>
      <c r="AR194" s="20"/>
      <c r="AS194" s="20">
        <v>-16836</v>
      </c>
      <c r="AT194" s="20"/>
      <c r="AU194" s="20">
        <v>0</v>
      </c>
      <c r="AV194" s="20"/>
      <c r="AW194" s="20">
        <v>0</v>
      </c>
      <c r="AX194" s="20"/>
    </row>
    <row r="195" spans="1:50" s="9" customFormat="1" ht="13.8" x14ac:dyDescent="0.25">
      <c r="A195" s="9">
        <v>237</v>
      </c>
      <c r="B195" s="39" t="s">
        <v>196</v>
      </c>
      <c r="C195" s="7">
        <v>237</v>
      </c>
      <c r="E195" s="6">
        <v>650655</v>
      </c>
      <c r="G195" s="6">
        <v>337641</v>
      </c>
      <c r="H195" s="6"/>
      <c r="I195" s="6">
        <v>42398</v>
      </c>
      <c r="J195" s="6"/>
      <c r="K195" s="6">
        <v>0</v>
      </c>
      <c r="L195" s="6"/>
      <c r="M195" s="6">
        <v>0</v>
      </c>
      <c r="N195" s="6"/>
      <c r="O195" s="6">
        <v>19288</v>
      </c>
      <c r="P195" s="6"/>
      <c r="Q195" s="6">
        <f t="shared" si="6"/>
        <v>61686</v>
      </c>
      <c r="R195" s="6"/>
      <c r="S195" s="6">
        <v>0</v>
      </c>
      <c r="T195" s="6"/>
      <c r="U195" s="6">
        <v>358597</v>
      </c>
      <c r="V195" s="6"/>
      <c r="W195" s="6">
        <v>0</v>
      </c>
      <c r="X195" s="6"/>
      <c r="Y195" s="6">
        <v>0</v>
      </c>
      <c r="Z195" s="6"/>
      <c r="AA195" s="6">
        <f t="shared" si="7"/>
        <v>358597</v>
      </c>
      <c r="AB195" s="6"/>
      <c r="AC195" s="6">
        <v>54842</v>
      </c>
      <c r="AD195" s="6"/>
      <c r="AE195" s="6">
        <v>5119</v>
      </c>
      <c r="AF195" s="6"/>
      <c r="AG195" s="6">
        <f t="shared" si="8"/>
        <v>59961</v>
      </c>
      <c r="AH195" s="6"/>
      <c r="AI195" s="6">
        <v>1053342</v>
      </c>
      <c r="AJ195" s="6"/>
      <c r="AK195" s="6">
        <v>-260595</v>
      </c>
      <c r="AL195" s="6"/>
      <c r="AM195" s="20">
        <v>-69086</v>
      </c>
      <c r="AN195" s="20"/>
      <c r="AO195" s="20">
        <v>-69086</v>
      </c>
      <c r="AP195" s="20"/>
      <c r="AQ195" s="20">
        <v>-69089</v>
      </c>
      <c r="AR195" s="20"/>
      <c r="AS195" s="20">
        <v>-89649</v>
      </c>
      <c r="AT195" s="20"/>
      <c r="AU195" s="20">
        <v>0</v>
      </c>
      <c r="AV195" s="20"/>
      <c r="AW195" s="20">
        <v>0</v>
      </c>
      <c r="AX195" s="20"/>
    </row>
    <row r="196" spans="1:50" s="9" customFormat="1" ht="13.8" x14ac:dyDescent="0.25">
      <c r="A196" s="9">
        <v>238</v>
      </c>
      <c r="B196" s="39" t="s">
        <v>197</v>
      </c>
      <c r="C196" s="7">
        <v>238</v>
      </c>
      <c r="E196" s="6">
        <v>48421</v>
      </c>
      <c r="G196" s="6">
        <v>28737</v>
      </c>
      <c r="H196" s="6"/>
      <c r="I196" s="6">
        <v>3609</v>
      </c>
      <c r="J196" s="6"/>
      <c r="K196" s="6">
        <v>0</v>
      </c>
      <c r="L196" s="6"/>
      <c r="M196" s="6">
        <v>0</v>
      </c>
      <c r="N196" s="6"/>
      <c r="O196" s="6">
        <v>6859</v>
      </c>
      <c r="P196" s="6"/>
      <c r="Q196" s="6">
        <f t="shared" si="6"/>
        <v>10468</v>
      </c>
      <c r="R196" s="6"/>
      <c r="S196" s="6">
        <v>0</v>
      </c>
      <c r="T196" s="6"/>
      <c r="U196" s="6">
        <v>30521</v>
      </c>
      <c r="V196" s="6"/>
      <c r="W196" s="6">
        <v>0</v>
      </c>
      <c r="X196" s="6"/>
      <c r="Y196" s="6">
        <v>0</v>
      </c>
      <c r="Z196" s="6"/>
      <c r="AA196" s="6">
        <f t="shared" si="7"/>
        <v>30521</v>
      </c>
      <c r="AB196" s="6"/>
      <c r="AC196" s="6">
        <v>4668</v>
      </c>
      <c r="AD196" s="6"/>
      <c r="AE196" s="6">
        <v>2175</v>
      </c>
      <c r="AF196" s="6"/>
      <c r="AG196" s="6">
        <f t="shared" si="8"/>
        <v>6843</v>
      </c>
      <c r="AH196" s="6"/>
      <c r="AI196" s="6">
        <v>89652</v>
      </c>
      <c r="AJ196" s="6"/>
      <c r="AK196" s="6">
        <v>-22180</v>
      </c>
      <c r="AL196" s="6"/>
      <c r="AM196" s="20">
        <v>-4140</v>
      </c>
      <c r="AN196" s="20"/>
      <c r="AO196" s="20">
        <v>-4140</v>
      </c>
      <c r="AP196" s="20"/>
      <c r="AQ196" s="20">
        <v>-4142</v>
      </c>
      <c r="AR196" s="20"/>
      <c r="AS196" s="20">
        <v>-7630</v>
      </c>
      <c r="AT196" s="20"/>
      <c r="AU196" s="20">
        <v>0</v>
      </c>
      <c r="AV196" s="20"/>
      <c r="AW196" s="20">
        <v>0</v>
      </c>
      <c r="AX196" s="20"/>
    </row>
    <row r="197" spans="1:50" s="9" customFormat="1" ht="13.8" x14ac:dyDescent="0.25">
      <c r="A197" s="9">
        <v>239</v>
      </c>
      <c r="B197" s="39" t="s">
        <v>198</v>
      </c>
      <c r="C197" s="7">
        <v>239</v>
      </c>
      <c r="E197" s="6">
        <v>824979</v>
      </c>
      <c r="G197" s="6">
        <v>392951</v>
      </c>
      <c r="H197" s="6"/>
      <c r="I197" s="6">
        <v>49343</v>
      </c>
      <c r="J197" s="6"/>
      <c r="K197" s="6">
        <v>0</v>
      </c>
      <c r="L197" s="6"/>
      <c r="M197" s="6">
        <v>0</v>
      </c>
      <c r="N197" s="6"/>
      <c r="O197" s="6">
        <v>0</v>
      </c>
      <c r="P197" s="6"/>
      <c r="Q197" s="6">
        <f t="shared" si="6"/>
        <v>49343</v>
      </c>
      <c r="R197" s="6"/>
      <c r="S197" s="6">
        <v>0</v>
      </c>
      <c r="T197" s="6"/>
      <c r="U197" s="6">
        <v>417339</v>
      </c>
      <c r="V197" s="6"/>
      <c r="W197" s="6">
        <v>0</v>
      </c>
      <c r="X197" s="6"/>
      <c r="Y197" s="6">
        <v>28356</v>
      </c>
      <c r="Z197" s="6"/>
      <c r="AA197" s="6">
        <f t="shared" si="7"/>
        <v>445695</v>
      </c>
      <c r="AB197" s="6"/>
      <c r="AC197" s="6">
        <v>63826</v>
      </c>
      <c r="AD197" s="6"/>
      <c r="AE197" s="6">
        <v>-10978</v>
      </c>
      <c r="AF197" s="6"/>
      <c r="AG197" s="6">
        <f t="shared" si="8"/>
        <v>52848</v>
      </c>
      <c r="AH197" s="6"/>
      <c r="AI197" s="6">
        <v>1225891</v>
      </c>
      <c r="AJ197" s="6"/>
      <c r="AK197" s="6">
        <v>-303284</v>
      </c>
      <c r="AL197" s="6"/>
      <c r="AM197" s="20">
        <v>-97339</v>
      </c>
      <c r="AN197" s="20"/>
      <c r="AO197" s="20">
        <v>-97339</v>
      </c>
      <c r="AP197" s="20"/>
      <c r="AQ197" s="20">
        <v>-97340</v>
      </c>
      <c r="AR197" s="20"/>
      <c r="AS197" s="20">
        <v>-104335</v>
      </c>
      <c r="AT197" s="20"/>
      <c r="AU197" s="20">
        <v>0</v>
      </c>
      <c r="AV197" s="20"/>
      <c r="AW197" s="20">
        <v>0</v>
      </c>
      <c r="AX197" s="20"/>
    </row>
    <row r="198" spans="1:50" s="9" customFormat="1" ht="13.8" x14ac:dyDescent="0.25">
      <c r="A198" s="9">
        <v>240</v>
      </c>
      <c r="B198" s="39" t="s">
        <v>199</v>
      </c>
      <c r="C198" s="7">
        <v>240</v>
      </c>
      <c r="E198" s="6">
        <v>350605</v>
      </c>
      <c r="G198" s="6">
        <v>194660</v>
      </c>
      <c r="H198" s="6"/>
      <c r="I198" s="6">
        <v>24443</v>
      </c>
      <c r="J198" s="6"/>
      <c r="K198" s="6">
        <v>0</v>
      </c>
      <c r="L198" s="6"/>
      <c r="M198" s="6">
        <v>0</v>
      </c>
      <c r="N198" s="6"/>
      <c r="O198" s="6">
        <v>29507</v>
      </c>
      <c r="P198" s="6"/>
      <c r="Q198" s="6">
        <f t="shared" si="6"/>
        <v>53950</v>
      </c>
      <c r="R198" s="6"/>
      <c r="S198" s="6">
        <v>0</v>
      </c>
      <c r="T198" s="6"/>
      <c r="U198" s="6">
        <v>206741</v>
      </c>
      <c r="V198" s="6"/>
      <c r="W198" s="6">
        <v>0</v>
      </c>
      <c r="X198" s="6"/>
      <c r="Y198" s="6">
        <v>0</v>
      </c>
      <c r="Z198" s="6"/>
      <c r="AA198" s="6">
        <f t="shared" si="7"/>
        <v>206741</v>
      </c>
      <c r="AB198" s="6"/>
      <c r="AC198" s="6">
        <v>31618</v>
      </c>
      <c r="AD198" s="6"/>
      <c r="AE198" s="6">
        <v>9080</v>
      </c>
      <c r="AF198" s="6"/>
      <c r="AG198" s="6">
        <f t="shared" si="8"/>
        <v>40698</v>
      </c>
      <c r="AH198" s="6"/>
      <c r="AI198" s="6">
        <v>607281</v>
      </c>
      <c r="AJ198" s="6"/>
      <c r="AK198" s="6">
        <v>-150240</v>
      </c>
      <c r="AL198" s="6"/>
      <c r="AM198" s="20">
        <v>-33701</v>
      </c>
      <c r="AN198" s="20"/>
      <c r="AO198" s="20">
        <v>-33701</v>
      </c>
      <c r="AP198" s="20"/>
      <c r="AQ198" s="20">
        <v>-33703</v>
      </c>
      <c r="AR198" s="20"/>
      <c r="AS198" s="20">
        <v>-51685</v>
      </c>
      <c r="AT198" s="20"/>
      <c r="AU198" s="20">
        <v>0</v>
      </c>
      <c r="AV198" s="20"/>
      <c r="AW198" s="20">
        <v>0</v>
      </c>
      <c r="AX198" s="20"/>
    </row>
    <row r="199" spans="1:50" s="9" customFormat="1" ht="13.8" x14ac:dyDescent="0.25">
      <c r="A199" s="9" t="s">
        <v>294</v>
      </c>
      <c r="B199" s="39" t="s">
        <v>306</v>
      </c>
      <c r="C199" s="7">
        <v>241</v>
      </c>
      <c r="E199" s="6">
        <v>0</v>
      </c>
      <c r="G199" s="6">
        <v>0</v>
      </c>
      <c r="H199" s="20"/>
      <c r="I199" s="6">
        <v>0</v>
      </c>
      <c r="J199" s="20"/>
      <c r="K199" s="6">
        <v>0</v>
      </c>
      <c r="L199" s="20"/>
      <c r="M199" s="6">
        <v>0</v>
      </c>
      <c r="N199" s="20"/>
      <c r="O199" s="20">
        <v>0</v>
      </c>
      <c r="P199" s="20"/>
      <c r="Q199" s="6">
        <f t="shared" ref="Q199:Q262" si="9">SUM(I199:P199)</f>
        <v>0</v>
      </c>
      <c r="R199" s="20"/>
      <c r="S199" s="6">
        <v>0</v>
      </c>
      <c r="T199" s="20"/>
      <c r="U199" s="6">
        <v>0</v>
      </c>
      <c r="V199" s="20"/>
      <c r="W199" s="20">
        <v>0</v>
      </c>
      <c r="X199" s="20"/>
      <c r="Y199" s="20">
        <v>0</v>
      </c>
      <c r="Z199" s="20"/>
      <c r="AA199" s="6">
        <f t="shared" ref="AA199:AA262" si="10">SUM(S199:Y199)</f>
        <v>0</v>
      </c>
      <c r="AB199" s="20"/>
      <c r="AC199" s="6">
        <v>0</v>
      </c>
      <c r="AD199" s="20"/>
      <c r="AE199" s="20">
        <v>2076</v>
      </c>
      <c r="AF199" s="20"/>
      <c r="AG199" s="6">
        <f t="shared" ref="AG199:AG262" si="11">AC199+AE199</f>
        <v>2076</v>
      </c>
      <c r="AH199" s="20"/>
      <c r="AI199" s="6">
        <v>0</v>
      </c>
      <c r="AJ199" s="20"/>
      <c r="AK199" s="6">
        <v>0</v>
      </c>
      <c r="AL199" s="20"/>
      <c r="AM199" s="20">
        <v>0</v>
      </c>
      <c r="AN199" s="20"/>
      <c r="AO199" s="20">
        <v>0</v>
      </c>
      <c r="AP199" s="20"/>
      <c r="AQ199" s="20">
        <v>0</v>
      </c>
      <c r="AR199" s="20"/>
      <c r="AS199" s="20">
        <v>0</v>
      </c>
      <c r="AT199" s="20"/>
      <c r="AU199" s="20">
        <v>0</v>
      </c>
      <c r="AV199" s="20"/>
      <c r="AW199" s="20">
        <v>0</v>
      </c>
      <c r="AX199" s="20"/>
    </row>
    <row r="200" spans="1:50" s="9" customFormat="1" ht="13.8" x14ac:dyDescent="0.25">
      <c r="A200" s="9">
        <v>242</v>
      </c>
      <c r="B200" s="39" t="s">
        <v>200</v>
      </c>
      <c r="C200" s="7">
        <v>242</v>
      </c>
      <c r="E200" s="6">
        <v>39593</v>
      </c>
      <c r="G200" s="6">
        <v>12295</v>
      </c>
      <c r="H200" s="6"/>
      <c r="I200" s="6">
        <v>1544</v>
      </c>
      <c r="J200" s="6"/>
      <c r="K200" s="6">
        <v>0</v>
      </c>
      <c r="L200" s="6"/>
      <c r="M200" s="6">
        <v>0</v>
      </c>
      <c r="N200" s="6"/>
      <c r="O200" s="6">
        <v>0</v>
      </c>
      <c r="P200" s="6"/>
      <c r="Q200" s="6">
        <f t="shared" si="9"/>
        <v>1544</v>
      </c>
      <c r="R200" s="6"/>
      <c r="S200" s="6">
        <v>0</v>
      </c>
      <c r="T200" s="6"/>
      <c r="U200" s="6">
        <v>13058</v>
      </c>
      <c r="V200" s="6"/>
      <c r="W200" s="6">
        <v>0</v>
      </c>
      <c r="X200" s="6"/>
      <c r="Y200" s="6">
        <v>11222</v>
      </c>
      <c r="Z200" s="6"/>
      <c r="AA200" s="6">
        <f t="shared" si="10"/>
        <v>24280</v>
      </c>
      <c r="AB200" s="6"/>
      <c r="AC200" s="6">
        <v>1997</v>
      </c>
      <c r="AD200" s="6"/>
      <c r="AE200" s="6">
        <v>-3789</v>
      </c>
      <c r="AF200" s="6"/>
      <c r="AG200" s="6">
        <f t="shared" si="11"/>
        <v>-1792</v>
      </c>
      <c r="AH200" s="6"/>
      <c r="AI200" s="6">
        <v>38357</v>
      </c>
      <c r="AJ200" s="6"/>
      <c r="AK200" s="6">
        <v>-9489</v>
      </c>
      <c r="AL200" s="6"/>
      <c r="AM200" s="20">
        <v>-6491</v>
      </c>
      <c r="AN200" s="20"/>
      <c r="AO200" s="20">
        <v>-6491</v>
      </c>
      <c r="AP200" s="20"/>
      <c r="AQ200" s="20">
        <v>-6491</v>
      </c>
      <c r="AR200" s="20"/>
      <c r="AS200" s="20">
        <v>-3265</v>
      </c>
      <c r="AT200" s="20"/>
      <c r="AU200" s="20">
        <v>0</v>
      </c>
      <c r="AV200" s="20"/>
      <c r="AW200" s="20">
        <v>0</v>
      </c>
      <c r="AX200" s="20"/>
    </row>
    <row r="201" spans="1:50" s="9" customFormat="1" ht="13.8" x14ac:dyDescent="0.25">
      <c r="A201" s="9">
        <v>243</v>
      </c>
      <c r="B201" s="39" t="s">
        <v>201</v>
      </c>
      <c r="C201" s="7">
        <v>243</v>
      </c>
      <c r="E201" s="6">
        <v>122357</v>
      </c>
      <c r="G201" s="6">
        <v>56539</v>
      </c>
      <c r="H201" s="6"/>
      <c r="I201" s="6">
        <v>7100</v>
      </c>
      <c r="J201" s="6"/>
      <c r="K201" s="6">
        <v>0</v>
      </c>
      <c r="L201" s="6"/>
      <c r="M201" s="6">
        <v>0</v>
      </c>
      <c r="N201" s="6"/>
      <c r="O201" s="6">
        <v>0</v>
      </c>
      <c r="P201" s="6"/>
      <c r="Q201" s="6">
        <f t="shared" si="9"/>
        <v>7100</v>
      </c>
      <c r="R201" s="6"/>
      <c r="S201" s="6">
        <v>0</v>
      </c>
      <c r="T201" s="6"/>
      <c r="U201" s="6">
        <v>60048</v>
      </c>
      <c r="V201" s="6"/>
      <c r="W201" s="6">
        <v>0</v>
      </c>
      <c r="X201" s="6"/>
      <c r="Y201" s="6">
        <v>6823</v>
      </c>
      <c r="Z201" s="6"/>
      <c r="AA201" s="6">
        <f t="shared" si="10"/>
        <v>66871</v>
      </c>
      <c r="AB201" s="6"/>
      <c r="AC201" s="6">
        <v>9184</v>
      </c>
      <c r="AD201" s="6"/>
      <c r="AE201" s="6">
        <v>-2494</v>
      </c>
      <c r="AF201" s="6"/>
      <c r="AG201" s="6">
        <f t="shared" si="11"/>
        <v>6690</v>
      </c>
      <c r="AH201" s="6"/>
      <c r="AI201" s="6">
        <v>176385</v>
      </c>
      <c r="AJ201" s="6"/>
      <c r="AK201" s="6">
        <v>-43637</v>
      </c>
      <c r="AL201" s="6"/>
      <c r="AM201" s="20">
        <v>-14919</v>
      </c>
      <c r="AN201" s="20"/>
      <c r="AO201" s="20">
        <v>-14919</v>
      </c>
      <c r="AP201" s="20"/>
      <c r="AQ201" s="20">
        <v>-14921</v>
      </c>
      <c r="AR201" s="20"/>
      <c r="AS201" s="20">
        <v>-15012</v>
      </c>
      <c r="AT201" s="20"/>
      <c r="AU201" s="20">
        <v>0</v>
      </c>
      <c r="AV201" s="20"/>
      <c r="AW201" s="20">
        <v>0</v>
      </c>
      <c r="AX201" s="20"/>
    </row>
    <row r="202" spans="1:50" s="9" customFormat="1" ht="13.8" x14ac:dyDescent="0.25">
      <c r="A202" s="9">
        <v>245</v>
      </c>
      <c r="B202" s="39" t="s">
        <v>202</v>
      </c>
      <c r="C202" s="7">
        <v>245</v>
      </c>
      <c r="E202" s="6">
        <v>107441</v>
      </c>
      <c r="G202" s="6">
        <v>46617</v>
      </c>
      <c r="H202" s="6"/>
      <c r="I202" s="6">
        <v>5854</v>
      </c>
      <c r="J202" s="6"/>
      <c r="K202" s="6">
        <v>0</v>
      </c>
      <c r="L202" s="6"/>
      <c r="M202" s="6">
        <v>0</v>
      </c>
      <c r="N202" s="6"/>
      <c r="O202" s="6">
        <v>0</v>
      </c>
      <c r="P202" s="6"/>
      <c r="Q202" s="6">
        <f t="shared" si="9"/>
        <v>5854</v>
      </c>
      <c r="R202" s="6"/>
      <c r="S202" s="6">
        <v>0</v>
      </c>
      <c r="T202" s="6"/>
      <c r="U202" s="6">
        <v>49510</v>
      </c>
      <c r="V202" s="6"/>
      <c r="W202" s="6">
        <v>0</v>
      </c>
      <c r="X202" s="6"/>
      <c r="Y202" s="6">
        <v>10543</v>
      </c>
      <c r="Z202" s="6"/>
      <c r="AA202" s="6">
        <f t="shared" si="10"/>
        <v>60053</v>
      </c>
      <c r="AB202" s="6"/>
      <c r="AC202" s="6">
        <v>7572</v>
      </c>
      <c r="AD202" s="6"/>
      <c r="AE202" s="6">
        <v>-3695</v>
      </c>
      <c r="AF202" s="6"/>
      <c r="AG202" s="6">
        <f t="shared" si="11"/>
        <v>3877</v>
      </c>
      <c r="AH202" s="6"/>
      <c r="AI202" s="6">
        <v>145431</v>
      </c>
      <c r="AJ202" s="6"/>
      <c r="AK202" s="6">
        <v>-35979</v>
      </c>
      <c r="AL202" s="6"/>
      <c r="AM202" s="20">
        <v>-13940</v>
      </c>
      <c r="AN202" s="20"/>
      <c r="AO202" s="20">
        <v>-13940</v>
      </c>
      <c r="AP202" s="20"/>
      <c r="AQ202" s="20">
        <v>-13940</v>
      </c>
      <c r="AR202" s="20"/>
      <c r="AS202" s="20">
        <v>-12377</v>
      </c>
      <c r="AT202" s="20"/>
      <c r="AU202" s="20">
        <v>0</v>
      </c>
      <c r="AV202" s="20"/>
      <c r="AW202" s="20">
        <v>0</v>
      </c>
      <c r="AX202" s="20"/>
    </row>
    <row r="203" spans="1:50" s="9" customFormat="1" ht="13.8" x14ac:dyDescent="0.25">
      <c r="A203" s="9">
        <v>246</v>
      </c>
      <c r="B203" s="39" t="s">
        <v>203</v>
      </c>
      <c r="C203" s="7">
        <v>246</v>
      </c>
      <c r="E203" s="6">
        <v>277643</v>
      </c>
      <c r="G203" s="6">
        <v>150848</v>
      </c>
      <c r="H203" s="6"/>
      <c r="I203" s="6">
        <v>18942</v>
      </c>
      <c r="J203" s="6"/>
      <c r="K203" s="6">
        <v>0</v>
      </c>
      <c r="L203" s="6"/>
      <c r="M203" s="6">
        <v>0</v>
      </c>
      <c r="N203" s="6"/>
      <c r="O203" s="6">
        <v>18406</v>
      </c>
      <c r="P203" s="6"/>
      <c r="Q203" s="6">
        <f t="shared" si="9"/>
        <v>37348</v>
      </c>
      <c r="R203" s="6"/>
      <c r="S203" s="6">
        <v>0</v>
      </c>
      <c r="T203" s="6"/>
      <c r="U203" s="6">
        <v>160210</v>
      </c>
      <c r="V203" s="6"/>
      <c r="W203" s="6">
        <v>0</v>
      </c>
      <c r="X203" s="6"/>
      <c r="Y203" s="6">
        <v>0</v>
      </c>
      <c r="Z203" s="6"/>
      <c r="AA203" s="6">
        <f t="shared" si="10"/>
        <v>160210</v>
      </c>
      <c r="AB203" s="6"/>
      <c r="AC203" s="6">
        <v>24502</v>
      </c>
      <c r="AD203" s="6"/>
      <c r="AE203" s="6">
        <v>5549</v>
      </c>
      <c r="AF203" s="6"/>
      <c r="AG203" s="6">
        <f t="shared" si="11"/>
        <v>30051</v>
      </c>
      <c r="AH203" s="6"/>
      <c r="AI203" s="6">
        <v>470602</v>
      </c>
      <c r="AJ203" s="6"/>
      <c r="AK203" s="6">
        <v>-116426</v>
      </c>
      <c r="AL203" s="6"/>
      <c r="AM203" s="20">
        <v>-27604</v>
      </c>
      <c r="AN203" s="20"/>
      <c r="AO203" s="20">
        <v>-27604</v>
      </c>
      <c r="AP203" s="20"/>
      <c r="AQ203" s="20">
        <v>-27603</v>
      </c>
      <c r="AR203" s="20"/>
      <c r="AS203" s="20">
        <v>-40053</v>
      </c>
      <c r="AT203" s="20"/>
      <c r="AU203" s="20">
        <v>0</v>
      </c>
      <c r="AV203" s="20"/>
      <c r="AW203" s="20">
        <v>0</v>
      </c>
      <c r="AX203" s="20"/>
    </row>
    <row r="204" spans="1:50" s="9" customFormat="1" ht="13.8" x14ac:dyDescent="0.25">
      <c r="A204" s="9">
        <v>247</v>
      </c>
      <c r="B204" s="39" t="s">
        <v>204</v>
      </c>
      <c r="C204" s="7">
        <v>247</v>
      </c>
      <c r="E204" s="6">
        <v>171460</v>
      </c>
      <c r="G204" s="6">
        <v>92338</v>
      </c>
      <c r="H204" s="6"/>
      <c r="I204" s="6">
        <v>11595</v>
      </c>
      <c r="J204" s="6"/>
      <c r="K204" s="6">
        <v>0</v>
      </c>
      <c r="L204" s="6"/>
      <c r="M204" s="6">
        <v>0</v>
      </c>
      <c r="N204" s="6"/>
      <c r="O204" s="6">
        <v>10135</v>
      </c>
      <c r="P204" s="6"/>
      <c r="Q204" s="6">
        <f t="shared" si="9"/>
        <v>21730</v>
      </c>
      <c r="R204" s="6"/>
      <c r="S204" s="6">
        <v>0</v>
      </c>
      <c r="T204" s="6"/>
      <c r="U204" s="6">
        <v>98069</v>
      </c>
      <c r="V204" s="6"/>
      <c r="W204" s="6">
        <v>0</v>
      </c>
      <c r="X204" s="6"/>
      <c r="Y204" s="6">
        <v>0</v>
      </c>
      <c r="Z204" s="6"/>
      <c r="AA204" s="6">
        <f t="shared" si="10"/>
        <v>98069</v>
      </c>
      <c r="AB204" s="6"/>
      <c r="AC204" s="6">
        <v>14998</v>
      </c>
      <c r="AD204" s="6"/>
      <c r="AE204" s="6">
        <v>3020</v>
      </c>
      <c r="AF204" s="6"/>
      <c r="AG204" s="6">
        <f t="shared" si="11"/>
        <v>18018</v>
      </c>
      <c r="AH204" s="6"/>
      <c r="AI204" s="6">
        <v>288067</v>
      </c>
      <c r="AJ204" s="6"/>
      <c r="AK204" s="6">
        <v>-71267</v>
      </c>
      <c r="AL204" s="6"/>
      <c r="AM204" s="20">
        <v>-17273</v>
      </c>
      <c r="AN204" s="20"/>
      <c r="AO204" s="20">
        <v>-17273</v>
      </c>
      <c r="AP204" s="20"/>
      <c r="AQ204" s="20">
        <v>-17275</v>
      </c>
      <c r="AR204" s="20"/>
      <c r="AS204" s="20">
        <v>-24517</v>
      </c>
      <c r="AT204" s="20"/>
      <c r="AU204" s="20">
        <v>0</v>
      </c>
      <c r="AV204" s="20"/>
      <c r="AW204" s="20">
        <v>0</v>
      </c>
      <c r="AX204" s="20"/>
    </row>
    <row r="205" spans="1:50" s="9" customFormat="1" ht="13.8" x14ac:dyDescent="0.25">
      <c r="A205" s="9">
        <v>248</v>
      </c>
      <c r="B205" s="39" t="s">
        <v>205</v>
      </c>
      <c r="C205" s="7">
        <v>248</v>
      </c>
      <c r="E205" s="6">
        <v>330741</v>
      </c>
      <c r="G205" s="6">
        <v>175483</v>
      </c>
      <c r="H205" s="6"/>
      <c r="I205" s="6">
        <v>22035</v>
      </c>
      <c r="J205" s="6"/>
      <c r="K205" s="6">
        <v>0</v>
      </c>
      <c r="L205" s="6"/>
      <c r="M205" s="6">
        <v>0</v>
      </c>
      <c r="N205" s="6"/>
      <c r="O205" s="6">
        <v>15594</v>
      </c>
      <c r="P205" s="6"/>
      <c r="Q205" s="6">
        <f t="shared" si="9"/>
        <v>37629</v>
      </c>
      <c r="R205" s="6"/>
      <c r="S205" s="6">
        <v>0</v>
      </c>
      <c r="T205" s="6"/>
      <c r="U205" s="6">
        <v>186374</v>
      </c>
      <c r="V205" s="6"/>
      <c r="W205" s="6">
        <v>0</v>
      </c>
      <c r="X205" s="6"/>
      <c r="Y205" s="6">
        <v>0</v>
      </c>
      <c r="Z205" s="6"/>
      <c r="AA205" s="6">
        <f t="shared" si="10"/>
        <v>186374</v>
      </c>
      <c r="AB205" s="6"/>
      <c r="AC205" s="6">
        <v>28503</v>
      </c>
      <c r="AD205" s="6"/>
      <c r="AE205" s="6">
        <v>4517</v>
      </c>
      <c r="AF205" s="6"/>
      <c r="AG205" s="6">
        <f t="shared" si="11"/>
        <v>33020</v>
      </c>
      <c r="AH205" s="6"/>
      <c r="AI205" s="6">
        <v>547455</v>
      </c>
      <c r="AJ205" s="6"/>
      <c r="AK205" s="6">
        <v>-135440</v>
      </c>
      <c r="AL205" s="6"/>
      <c r="AM205" s="20">
        <v>-34051</v>
      </c>
      <c r="AN205" s="20"/>
      <c r="AO205" s="20">
        <v>-34051</v>
      </c>
      <c r="AP205" s="20"/>
      <c r="AQ205" s="20">
        <v>-34051</v>
      </c>
      <c r="AR205" s="20"/>
      <c r="AS205" s="20">
        <v>-46594</v>
      </c>
      <c r="AT205" s="20"/>
      <c r="AU205" s="20">
        <v>0</v>
      </c>
      <c r="AV205" s="20"/>
      <c r="AW205" s="20">
        <v>0</v>
      </c>
      <c r="AX205" s="20"/>
    </row>
    <row r="206" spans="1:50" s="9" customFormat="1" ht="13.8" x14ac:dyDescent="0.25">
      <c r="A206" s="9">
        <v>249</v>
      </c>
      <c r="B206" s="39" t="s">
        <v>206</v>
      </c>
      <c r="C206" s="7">
        <v>249</v>
      </c>
      <c r="E206" s="6">
        <v>173707</v>
      </c>
      <c r="G206" s="6">
        <v>92015</v>
      </c>
      <c r="H206" s="6"/>
      <c r="I206" s="6">
        <v>11554</v>
      </c>
      <c r="J206" s="6"/>
      <c r="K206" s="6">
        <v>0</v>
      </c>
      <c r="L206" s="6"/>
      <c r="M206" s="6">
        <v>0</v>
      </c>
      <c r="N206" s="6"/>
      <c r="O206" s="6">
        <v>7965</v>
      </c>
      <c r="P206" s="6"/>
      <c r="Q206" s="6">
        <f t="shared" si="9"/>
        <v>19519</v>
      </c>
      <c r="R206" s="6"/>
      <c r="S206" s="6">
        <v>0</v>
      </c>
      <c r="T206" s="6"/>
      <c r="U206" s="6">
        <v>97726</v>
      </c>
      <c r="V206" s="6"/>
      <c r="W206" s="6">
        <v>0</v>
      </c>
      <c r="X206" s="6"/>
      <c r="Y206" s="6">
        <v>0</v>
      </c>
      <c r="Z206" s="6"/>
      <c r="AA206" s="6">
        <f t="shared" si="10"/>
        <v>97726</v>
      </c>
      <c r="AB206" s="6"/>
      <c r="AC206" s="6">
        <v>14946</v>
      </c>
      <c r="AD206" s="6"/>
      <c r="AE206" s="6">
        <v>2298</v>
      </c>
      <c r="AF206" s="6"/>
      <c r="AG206" s="6">
        <f t="shared" si="11"/>
        <v>17244</v>
      </c>
      <c r="AH206" s="6"/>
      <c r="AI206" s="6">
        <v>287059</v>
      </c>
      <c r="AJ206" s="6"/>
      <c r="AK206" s="6">
        <v>-71018</v>
      </c>
      <c r="AL206" s="6"/>
      <c r="AM206" s="20">
        <v>-17925</v>
      </c>
      <c r="AN206" s="20"/>
      <c r="AO206" s="20">
        <v>-17925</v>
      </c>
      <c r="AP206" s="20"/>
      <c r="AQ206" s="20">
        <v>-17924</v>
      </c>
      <c r="AR206" s="20"/>
      <c r="AS206" s="20">
        <v>-24431</v>
      </c>
      <c r="AT206" s="20"/>
      <c r="AU206" s="20">
        <v>0</v>
      </c>
      <c r="AV206" s="20"/>
      <c r="AW206" s="20">
        <v>0</v>
      </c>
      <c r="AX206" s="20"/>
    </row>
    <row r="207" spans="1:50" s="9" customFormat="1" ht="13.8" x14ac:dyDescent="0.25">
      <c r="A207" s="9">
        <v>250</v>
      </c>
      <c r="B207" s="39" t="s">
        <v>296</v>
      </c>
      <c r="C207" s="7">
        <v>250</v>
      </c>
      <c r="E207" s="6">
        <v>8881</v>
      </c>
      <c r="G207" s="6">
        <v>0</v>
      </c>
      <c r="H207" s="6"/>
      <c r="I207" s="6">
        <v>0</v>
      </c>
      <c r="J207" s="6"/>
      <c r="K207" s="6">
        <v>0</v>
      </c>
      <c r="L207" s="6"/>
      <c r="M207" s="6">
        <v>0</v>
      </c>
      <c r="N207" s="6"/>
      <c r="O207" s="6">
        <v>0</v>
      </c>
      <c r="P207" s="6"/>
      <c r="Q207" s="6">
        <f t="shared" si="9"/>
        <v>0</v>
      </c>
      <c r="R207" s="6"/>
      <c r="S207" s="6">
        <v>0</v>
      </c>
      <c r="T207" s="6"/>
      <c r="U207" s="6">
        <v>0</v>
      </c>
      <c r="V207" s="6"/>
      <c r="W207" s="6">
        <v>0</v>
      </c>
      <c r="X207" s="6"/>
      <c r="Y207" s="6">
        <v>6661</v>
      </c>
      <c r="Z207" s="6"/>
      <c r="AA207" s="6">
        <f t="shared" si="10"/>
        <v>6661</v>
      </c>
      <c r="AB207" s="6"/>
      <c r="AC207" s="6">
        <v>0</v>
      </c>
      <c r="AD207" s="6"/>
      <c r="AE207" s="6">
        <v>-2220</v>
      </c>
      <c r="AF207" s="6"/>
      <c r="AG207" s="6">
        <f t="shared" si="11"/>
        <v>-2220</v>
      </c>
      <c r="AH207" s="6"/>
      <c r="AI207" s="6">
        <v>0</v>
      </c>
      <c r="AJ207" s="6"/>
      <c r="AK207" s="6">
        <v>0</v>
      </c>
      <c r="AL207" s="6"/>
      <c r="AM207" s="20">
        <v>-2220</v>
      </c>
      <c r="AN207" s="20"/>
      <c r="AO207" s="20">
        <v>-2220</v>
      </c>
      <c r="AP207" s="20"/>
      <c r="AQ207" s="20">
        <v>-2221</v>
      </c>
      <c r="AR207" s="20"/>
      <c r="AS207" s="20">
        <v>0</v>
      </c>
      <c r="AT207" s="20"/>
      <c r="AU207" s="20">
        <v>0</v>
      </c>
      <c r="AV207" s="20"/>
      <c r="AW207" s="20">
        <v>0</v>
      </c>
      <c r="AX207" s="20"/>
    </row>
    <row r="208" spans="1:50" s="9" customFormat="1" ht="13.8" x14ac:dyDescent="0.25">
      <c r="A208" s="9">
        <v>252</v>
      </c>
      <c r="B208" s="39" t="s">
        <v>207</v>
      </c>
      <c r="C208" s="7">
        <v>252</v>
      </c>
      <c r="E208" s="6">
        <v>41162</v>
      </c>
      <c r="G208" s="6">
        <v>20642</v>
      </c>
      <c r="H208" s="6"/>
      <c r="I208" s="6">
        <v>2592</v>
      </c>
      <c r="J208" s="6"/>
      <c r="K208" s="6">
        <v>0</v>
      </c>
      <c r="L208" s="6"/>
      <c r="M208" s="6">
        <v>0</v>
      </c>
      <c r="N208" s="6"/>
      <c r="O208" s="6">
        <v>141</v>
      </c>
      <c r="P208" s="6"/>
      <c r="Q208" s="6">
        <f t="shared" si="9"/>
        <v>2733</v>
      </c>
      <c r="R208" s="6"/>
      <c r="S208" s="6">
        <v>0</v>
      </c>
      <c r="T208" s="6"/>
      <c r="U208" s="6">
        <v>21923</v>
      </c>
      <c r="V208" s="6"/>
      <c r="W208" s="6">
        <v>0</v>
      </c>
      <c r="X208" s="6"/>
      <c r="Y208" s="6">
        <v>0</v>
      </c>
      <c r="Z208" s="6"/>
      <c r="AA208" s="6">
        <f t="shared" si="10"/>
        <v>21923</v>
      </c>
      <c r="AB208" s="6"/>
      <c r="AC208" s="6">
        <v>3353</v>
      </c>
      <c r="AD208" s="6"/>
      <c r="AE208" s="6">
        <v>-33</v>
      </c>
      <c r="AF208" s="6"/>
      <c r="AG208" s="6">
        <f t="shared" si="11"/>
        <v>3320</v>
      </c>
      <c r="AH208" s="6"/>
      <c r="AI208" s="6">
        <v>64396</v>
      </c>
      <c r="AJ208" s="6"/>
      <c r="AK208" s="6">
        <v>-15931</v>
      </c>
      <c r="AL208" s="6"/>
      <c r="AM208" s="20">
        <v>-4570</v>
      </c>
      <c r="AN208" s="20"/>
      <c r="AO208" s="20">
        <v>-4570</v>
      </c>
      <c r="AP208" s="20"/>
      <c r="AQ208" s="20">
        <v>-4570</v>
      </c>
      <c r="AR208" s="20"/>
      <c r="AS208" s="20">
        <v>-5481</v>
      </c>
      <c r="AT208" s="20"/>
      <c r="AU208" s="20">
        <v>0</v>
      </c>
      <c r="AV208" s="20"/>
      <c r="AW208" s="20">
        <v>0</v>
      </c>
      <c r="AX208" s="20"/>
    </row>
    <row r="209" spans="1:50" s="9" customFormat="1" ht="13.8" x14ac:dyDescent="0.25">
      <c r="A209" s="9">
        <v>254</v>
      </c>
      <c r="B209" s="39" t="s">
        <v>208</v>
      </c>
      <c r="C209" s="7">
        <v>254</v>
      </c>
      <c r="E209" s="6">
        <v>371264</v>
      </c>
      <c r="G209" s="6">
        <v>162238</v>
      </c>
      <c r="H209" s="6"/>
      <c r="I209" s="6">
        <v>20372</v>
      </c>
      <c r="J209" s="6"/>
      <c r="K209" s="6">
        <v>0</v>
      </c>
      <c r="L209" s="6"/>
      <c r="M209" s="6">
        <v>0</v>
      </c>
      <c r="N209" s="6"/>
      <c r="O209" s="6">
        <v>0</v>
      </c>
      <c r="P209" s="6"/>
      <c r="Q209" s="6">
        <f t="shared" si="9"/>
        <v>20372</v>
      </c>
      <c r="R209" s="6"/>
      <c r="S209" s="6">
        <v>0</v>
      </c>
      <c r="T209" s="6"/>
      <c r="U209" s="6">
        <v>172308</v>
      </c>
      <c r="V209" s="6"/>
      <c r="W209" s="6">
        <v>0</v>
      </c>
      <c r="X209" s="6"/>
      <c r="Y209" s="6">
        <v>34698</v>
      </c>
      <c r="Z209" s="6"/>
      <c r="AA209" s="6">
        <f t="shared" si="10"/>
        <v>207006</v>
      </c>
      <c r="AB209" s="6"/>
      <c r="AC209" s="6">
        <v>26352</v>
      </c>
      <c r="AD209" s="6"/>
      <c r="AE209" s="6">
        <v>-12196</v>
      </c>
      <c r="AF209" s="6"/>
      <c r="AG209" s="6">
        <f t="shared" si="11"/>
        <v>14156</v>
      </c>
      <c r="AH209" s="6"/>
      <c r="AI209" s="6">
        <v>506136</v>
      </c>
      <c r="AJ209" s="6"/>
      <c r="AK209" s="6">
        <v>-125217</v>
      </c>
      <c r="AL209" s="6"/>
      <c r="AM209" s="20">
        <v>-47852</v>
      </c>
      <c r="AN209" s="20"/>
      <c r="AO209" s="20">
        <v>-47852</v>
      </c>
      <c r="AP209" s="20"/>
      <c r="AQ209" s="20">
        <v>-47853</v>
      </c>
      <c r="AR209" s="20"/>
      <c r="AS209" s="20">
        <v>-43077</v>
      </c>
      <c r="AT209" s="20"/>
      <c r="AU209" s="20">
        <v>0</v>
      </c>
      <c r="AV209" s="20"/>
      <c r="AW209" s="20">
        <v>0</v>
      </c>
      <c r="AX209" s="20"/>
    </row>
    <row r="210" spans="1:50" s="9" customFormat="1" ht="13.8" x14ac:dyDescent="0.25">
      <c r="A210" s="9">
        <v>255</v>
      </c>
      <c r="B210" s="39" t="s">
        <v>209</v>
      </c>
      <c r="C210" s="7">
        <v>255</v>
      </c>
      <c r="E210" s="6">
        <v>1272587</v>
      </c>
      <c r="G210" s="6">
        <v>679376</v>
      </c>
      <c r="H210" s="6"/>
      <c r="I210" s="6">
        <v>85309</v>
      </c>
      <c r="J210" s="6"/>
      <c r="K210" s="6">
        <v>0</v>
      </c>
      <c r="L210" s="6"/>
      <c r="M210" s="6">
        <v>0</v>
      </c>
      <c r="N210" s="6"/>
      <c r="O210" s="6">
        <v>66269</v>
      </c>
      <c r="P210" s="6"/>
      <c r="Q210" s="6">
        <f t="shared" si="9"/>
        <v>151578</v>
      </c>
      <c r="R210" s="6"/>
      <c r="S210" s="6">
        <v>0</v>
      </c>
      <c r="T210" s="6"/>
      <c r="U210" s="6">
        <v>721541</v>
      </c>
      <c r="V210" s="6"/>
      <c r="W210" s="6">
        <v>0</v>
      </c>
      <c r="X210" s="6"/>
      <c r="Y210" s="6">
        <v>0</v>
      </c>
      <c r="Z210" s="6"/>
      <c r="AA210" s="6">
        <f t="shared" si="10"/>
        <v>721541</v>
      </c>
      <c r="AB210" s="6"/>
      <c r="AC210" s="6">
        <v>110349</v>
      </c>
      <c r="AD210" s="6"/>
      <c r="AE210" s="6">
        <v>19452</v>
      </c>
      <c r="AF210" s="6"/>
      <c r="AG210" s="6">
        <f t="shared" si="11"/>
        <v>129801</v>
      </c>
      <c r="AH210" s="6"/>
      <c r="AI210" s="6">
        <v>2119453</v>
      </c>
      <c r="AJ210" s="6"/>
      <c r="AK210" s="6">
        <v>-524349</v>
      </c>
      <c r="AL210" s="6"/>
      <c r="AM210" s="20">
        <v>-129859</v>
      </c>
      <c r="AN210" s="20"/>
      <c r="AO210" s="20">
        <v>-129859</v>
      </c>
      <c r="AP210" s="20"/>
      <c r="AQ210" s="20">
        <v>-129859</v>
      </c>
      <c r="AR210" s="20"/>
      <c r="AS210" s="20">
        <v>-180385</v>
      </c>
      <c r="AT210" s="20"/>
      <c r="AU210" s="20">
        <v>0</v>
      </c>
      <c r="AV210" s="20"/>
      <c r="AW210" s="20">
        <v>0</v>
      </c>
      <c r="AX210" s="20"/>
    </row>
    <row r="211" spans="1:50" s="9" customFormat="1" ht="13.8" x14ac:dyDescent="0.25">
      <c r="A211" s="9">
        <v>256</v>
      </c>
      <c r="B211" s="39" t="s">
        <v>210</v>
      </c>
      <c r="C211" s="7">
        <v>256</v>
      </c>
      <c r="E211" s="6">
        <v>84605</v>
      </c>
      <c r="G211" s="6">
        <v>54123</v>
      </c>
      <c r="H211" s="6"/>
      <c r="I211" s="6">
        <v>6796</v>
      </c>
      <c r="J211" s="6"/>
      <c r="K211" s="6">
        <v>0</v>
      </c>
      <c r="L211" s="6"/>
      <c r="M211" s="6">
        <v>0</v>
      </c>
      <c r="N211" s="6"/>
      <c r="O211" s="6">
        <v>17862</v>
      </c>
      <c r="P211" s="6"/>
      <c r="Q211" s="6">
        <f t="shared" si="9"/>
        <v>24658</v>
      </c>
      <c r="R211" s="6"/>
      <c r="S211" s="6">
        <v>0</v>
      </c>
      <c r="T211" s="6"/>
      <c r="U211" s="6">
        <v>57482</v>
      </c>
      <c r="V211" s="6"/>
      <c r="W211" s="6">
        <v>0</v>
      </c>
      <c r="X211" s="6"/>
      <c r="Y211" s="6">
        <v>0</v>
      </c>
      <c r="Z211" s="6"/>
      <c r="AA211" s="6">
        <f t="shared" si="10"/>
        <v>57482</v>
      </c>
      <c r="AB211" s="6"/>
      <c r="AC211" s="6">
        <v>8791</v>
      </c>
      <c r="AD211" s="6"/>
      <c r="AE211" s="6">
        <v>5744</v>
      </c>
      <c r="AF211" s="6"/>
      <c r="AG211" s="6">
        <f t="shared" si="11"/>
        <v>14535</v>
      </c>
      <c r="AH211" s="6"/>
      <c r="AI211" s="6">
        <v>168848</v>
      </c>
      <c r="AJ211" s="6"/>
      <c r="AK211" s="6">
        <v>-41773</v>
      </c>
      <c r="AL211" s="6"/>
      <c r="AM211" s="20">
        <v>-6152</v>
      </c>
      <c r="AN211" s="20"/>
      <c r="AO211" s="20">
        <v>-6152</v>
      </c>
      <c r="AP211" s="20"/>
      <c r="AQ211" s="20">
        <v>-6151</v>
      </c>
      <c r="AR211" s="20"/>
      <c r="AS211" s="20">
        <v>-14371</v>
      </c>
      <c r="AT211" s="20"/>
      <c r="AU211" s="20">
        <v>0</v>
      </c>
      <c r="AV211" s="20"/>
      <c r="AW211" s="20">
        <v>0</v>
      </c>
      <c r="AX211" s="20"/>
    </row>
    <row r="212" spans="1:50" s="9" customFormat="1" ht="13.8" x14ac:dyDescent="0.25">
      <c r="A212" s="9">
        <v>258</v>
      </c>
      <c r="B212" s="39" t="s">
        <v>211</v>
      </c>
      <c r="C212" s="7">
        <v>258</v>
      </c>
      <c r="E212" s="6">
        <v>5428</v>
      </c>
      <c r="G212" s="6">
        <v>2911</v>
      </c>
      <c r="H212" s="6"/>
      <c r="I212" s="6">
        <v>366</v>
      </c>
      <c r="J212" s="6"/>
      <c r="K212" s="6">
        <v>0</v>
      </c>
      <c r="L212" s="6"/>
      <c r="M212" s="6">
        <v>0</v>
      </c>
      <c r="N212" s="6"/>
      <c r="O212" s="6">
        <v>303</v>
      </c>
      <c r="P212" s="6"/>
      <c r="Q212" s="6">
        <f t="shared" si="9"/>
        <v>669</v>
      </c>
      <c r="R212" s="6"/>
      <c r="S212" s="6">
        <v>0</v>
      </c>
      <c r="T212" s="6"/>
      <c r="U212" s="6">
        <v>3092</v>
      </c>
      <c r="V212" s="6"/>
      <c r="W212" s="6">
        <v>0</v>
      </c>
      <c r="X212" s="6"/>
      <c r="Y212" s="6">
        <v>0</v>
      </c>
      <c r="Z212" s="6"/>
      <c r="AA212" s="6">
        <f t="shared" si="10"/>
        <v>3092</v>
      </c>
      <c r="AB212" s="6"/>
      <c r="AC212" s="6">
        <v>473</v>
      </c>
      <c r="AD212" s="6"/>
      <c r="AE212" s="6">
        <v>90</v>
      </c>
      <c r="AF212" s="6"/>
      <c r="AG212" s="6">
        <f t="shared" si="11"/>
        <v>563</v>
      </c>
      <c r="AH212" s="6"/>
      <c r="AI212" s="6">
        <v>9083</v>
      </c>
      <c r="AJ212" s="6"/>
      <c r="AK212" s="6">
        <v>-2247</v>
      </c>
      <c r="AL212" s="6"/>
      <c r="AM212" s="20">
        <v>-550</v>
      </c>
      <c r="AN212" s="20"/>
      <c r="AO212" s="20">
        <v>-550</v>
      </c>
      <c r="AP212" s="20"/>
      <c r="AQ212" s="20">
        <v>-550</v>
      </c>
      <c r="AR212" s="20"/>
      <c r="AS212" s="20">
        <v>-773</v>
      </c>
      <c r="AT212" s="20"/>
      <c r="AU212" s="20">
        <v>0</v>
      </c>
      <c r="AV212" s="20"/>
      <c r="AW212" s="20">
        <v>0</v>
      </c>
      <c r="AX212" s="20"/>
    </row>
    <row r="213" spans="1:50" s="9" customFormat="1" ht="13.8" x14ac:dyDescent="0.25">
      <c r="A213" s="9">
        <v>260</v>
      </c>
      <c r="B213" s="39" t="s">
        <v>212</v>
      </c>
      <c r="C213" s="7">
        <v>260</v>
      </c>
      <c r="E213" s="6">
        <v>689141</v>
      </c>
      <c r="G213" s="6">
        <v>300341</v>
      </c>
      <c r="H213" s="6"/>
      <c r="I213" s="6">
        <v>37714</v>
      </c>
      <c r="J213" s="6"/>
      <c r="K213" s="6">
        <v>0</v>
      </c>
      <c r="L213" s="6"/>
      <c r="M213" s="6">
        <v>0</v>
      </c>
      <c r="N213" s="6"/>
      <c r="O213" s="6">
        <v>0</v>
      </c>
      <c r="P213" s="6"/>
      <c r="Q213" s="6">
        <f t="shared" si="9"/>
        <v>37714</v>
      </c>
      <c r="R213" s="6"/>
      <c r="S213" s="6">
        <v>0</v>
      </c>
      <c r="T213" s="6"/>
      <c r="U213" s="6">
        <v>318981</v>
      </c>
      <c r="V213" s="6"/>
      <c r="W213" s="6">
        <v>0</v>
      </c>
      <c r="X213" s="6"/>
      <c r="Y213" s="6">
        <v>65617</v>
      </c>
      <c r="Z213" s="6"/>
      <c r="AA213" s="6">
        <f t="shared" si="10"/>
        <v>384598</v>
      </c>
      <c r="AB213" s="6"/>
      <c r="AC213" s="6">
        <v>48784</v>
      </c>
      <c r="AD213" s="6"/>
      <c r="AE213" s="6">
        <v>-23039</v>
      </c>
      <c r="AF213" s="6"/>
      <c r="AG213" s="6">
        <f t="shared" si="11"/>
        <v>25745</v>
      </c>
      <c r="AH213" s="6"/>
      <c r="AI213" s="6">
        <v>936974</v>
      </c>
      <c r="AJ213" s="6"/>
      <c r="AK213" s="6">
        <v>-231806</v>
      </c>
      <c r="AL213" s="6"/>
      <c r="AM213" s="20">
        <v>-89047</v>
      </c>
      <c r="AN213" s="20"/>
      <c r="AO213" s="20">
        <v>-89047</v>
      </c>
      <c r="AP213" s="20"/>
      <c r="AQ213" s="20">
        <v>-89044</v>
      </c>
      <c r="AR213" s="20"/>
      <c r="AS213" s="20">
        <v>-79745</v>
      </c>
      <c r="AT213" s="20"/>
      <c r="AU213" s="20">
        <v>0</v>
      </c>
      <c r="AV213" s="20"/>
      <c r="AW213" s="20">
        <v>0</v>
      </c>
      <c r="AX213" s="20"/>
    </row>
    <row r="214" spans="1:50" s="9" customFormat="1" ht="13.8" x14ac:dyDescent="0.25">
      <c r="A214" s="9">
        <v>262</v>
      </c>
      <c r="B214" s="39" t="s">
        <v>213</v>
      </c>
      <c r="C214" s="7">
        <v>262</v>
      </c>
      <c r="E214" s="6">
        <v>158593</v>
      </c>
      <c r="G214" s="6">
        <v>97514</v>
      </c>
      <c r="H214" s="6"/>
      <c r="I214" s="6">
        <v>12245</v>
      </c>
      <c r="J214" s="6"/>
      <c r="K214" s="6">
        <v>0</v>
      </c>
      <c r="L214" s="6"/>
      <c r="M214" s="6">
        <v>0</v>
      </c>
      <c r="N214" s="6"/>
      <c r="O214" s="6">
        <v>27563</v>
      </c>
      <c r="P214" s="6"/>
      <c r="Q214" s="6">
        <f t="shared" si="9"/>
        <v>39808</v>
      </c>
      <c r="R214" s="6"/>
      <c r="S214" s="6">
        <v>0</v>
      </c>
      <c r="T214" s="6"/>
      <c r="U214" s="6">
        <v>103567</v>
      </c>
      <c r="V214" s="6"/>
      <c r="W214" s="6">
        <v>0</v>
      </c>
      <c r="X214" s="6"/>
      <c r="Y214" s="6">
        <v>0</v>
      </c>
      <c r="Z214" s="6"/>
      <c r="AA214" s="6">
        <f t="shared" si="10"/>
        <v>103567</v>
      </c>
      <c r="AB214" s="6"/>
      <c r="AC214" s="6">
        <v>15839</v>
      </c>
      <c r="AD214" s="6"/>
      <c r="AE214" s="6">
        <v>8809</v>
      </c>
      <c r="AF214" s="6"/>
      <c r="AG214" s="6">
        <f t="shared" si="11"/>
        <v>24648</v>
      </c>
      <c r="AH214" s="6"/>
      <c r="AI214" s="6">
        <v>304216</v>
      </c>
      <c r="AJ214" s="6"/>
      <c r="AK214" s="6">
        <v>-75263</v>
      </c>
      <c r="AL214" s="6"/>
      <c r="AM214" s="20">
        <v>-12622</v>
      </c>
      <c r="AN214" s="20"/>
      <c r="AO214" s="20">
        <v>-12622</v>
      </c>
      <c r="AP214" s="20"/>
      <c r="AQ214" s="20">
        <v>-12624</v>
      </c>
      <c r="AR214" s="20"/>
      <c r="AS214" s="20">
        <v>-25892</v>
      </c>
      <c r="AT214" s="20"/>
      <c r="AU214" s="20">
        <v>0</v>
      </c>
      <c r="AV214" s="20"/>
      <c r="AW214" s="20">
        <v>0</v>
      </c>
      <c r="AX214" s="20"/>
    </row>
    <row r="215" spans="1:50" s="9" customFormat="1" ht="13.8" x14ac:dyDescent="0.25">
      <c r="A215" s="9">
        <v>265</v>
      </c>
      <c r="B215" s="39" t="s">
        <v>214</v>
      </c>
      <c r="C215" s="7">
        <v>265</v>
      </c>
      <c r="D215" s="18"/>
      <c r="E215" s="6">
        <v>179857</v>
      </c>
      <c r="F215" s="18"/>
      <c r="G215" s="6">
        <v>96382</v>
      </c>
      <c r="H215" s="6"/>
      <c r="I215" s="6">
        <v>12103</v>
      </c>
      <c r="J215" s="6"/>
      <c r="K215" s="6">
        <v>0</v>
      </c>
      <c r="L215" s="6"/>
      <c r="M215" s="6">
        <v>0</v>
      </c>
      <c r="N215" s="6"/>
      <c r="O215" s="6">
        <v>9913</v>
      </c>
      <c r="P215" s="6"/>
      <c r="Q215" s="6">
        <f t="shared" si="9"/>
        <v>22016</v>
      </c>
      <c r="R215" s="6"/>
      <c r="S215" s="6">
        <v>0</v>
      </c>
      <c r="T215" s="6"/>
      <c r="U215" s="6">
        <v>102364</v>
      </c>
      <c r="V215" s="6"/>
      <c r="W215" s="6">
        <v>0</v>
      </c>
      <c r="X215" s="6"/>
      <c r="Y215" s="6">
        <v>0</v>
      </c>
      <c r="Z215" s="6"/>
      <c r="AA215" s="6">
        <f t="shared" si="10"/>
        <v>102364</v>
      </c>
      <c r="AB215" s="6"/>
      <c r="AC215" s="6">
        <v>15655</v>
      </c>
      <c r="AD215" s="6"/>
      <c r="AE215" s="6">
        <v>2931</v>
      </c>
      <c r="AF215" s="6"/>
      <c r="AG215" s="6">
        <f t="shared" si="11"/>
        <v>18586</v>
      </c>
      <c r="AH215" s="6"/>
      <c r="AI215" s="6">
        <v>300683</v>
      </c>
      <c r="AJ215" s="6"/>
      <c r="AK215" s="6">
        <v>-74389</v>
      </c>
      <c r="AL215" s="6"/>
      <c r="AM215" s="20">
        <v>-18252</v>
      </c>
      <c r="AN215" s="20"/>
      <c r="AO215" s="20">
        <v>-18252</v>
      </c>
      <c r="AP215" s="20"/>
      <c r="AQ215" s="20">
        <v>-18253</v>
      </c>
      <c r="AR215" s="20"/>
      <c r="AS215" s="20">
        <v>-25591</v>
      </c>
      <c r="AT215" s="20"/>
      <c r="AU215" s="20">
        <v>0</v>
      </c>
      <c r="AV215" s="20"/>
      <c r="AW215" s="20">
        <v>0</v>
      </c>
      <c r="AX215" s="20"/>
    </row>
    <row r="216" spans="1:50" s="9" customFormat="1" ht="13.8" x14ac:dyDescent="0.25">
      <c r="A216" s="9">
        <v>266</v>
      </c>
      <c r="B216" s="39" t="s">
        <v>215</v>
      </c>
      <c r="C216" s="7">
        <v>266</v>
      </c>
      <c r="E216" s="6">
        <v>660686</v>
      </c>
      <c r="G216" s="6">
        <v>346724</v>
      </c>
      <c r="H216" s="6"/>
      <c r="I216" s="6">
        <v>43538</v>
      </c>
      <c r="J216" s="6"/>
      <c r="K216" s="6">
        <v>0</v>
      </c>
      <c r="L216" s="6"/>
      <c r="M216" s="6">
        <v>0</v>
      </c>
      <c r="N216" s="6"/>
      <c r="O216" s="6">
        <v>25411</v>
      </c>
      <c r="P216" s="6"/>
      <c r="Q216" s="6">
        <f t="shared" si="9"/>
        <v>68949</v>
      </c>
      <c r="R216" s="6"/>
      <c r="S216" s="6">
        <v>0</v>
      </c>
      <c r="T216" s="6"/>
      <c r="U216" s="6">
        <v>368242</v>
      </c>
      <c r="V216" s="6"/>
      <c r="W216" s="6">
        <v>0</v>
      </c>
      <c r="X216" s="6"/>
      <c r="Y216" s="6">
        <v>0</v>
      </c>
      <c r="Z216" s="6"/>
      <c r="AA216" s="6">
        <f t="shared" si="10"/>
        <v>368242</v>
      </c>
      <c r="AB216" s="6"/>
      <c r="AC216" s="6">
        <v>56317</v>
      </c>
      <c r="AD216" s="6"/>
      <c r="AE216" s="6">
        <v>109819</v>
      </c>
      <c r="AF216" s="6"/>
      <c r="AG216" s="6">
        <f t="shared" si="11"/>
        <v>166136</v>
      </c>
      <c r="AH216" s="6"/>
      <c r="AI216" s="6">
        <v>1081675</v>
      </c>
      <c r="AJ216" s="6"/>
      <c r="AK216" s="6">
        <v>-267605</v>
      </c>
      <c r="AL216" s="6"/>
      <c r="AM216" s="20">
        <v>-69078</v>
      </c>
      <c r="AN216" s="20"/>
      <c r="AO216" s="20">
        <v>-69078</v>
      </c>
      <c r="AP216" s="20"/>
      <c r="AQ216" s="20">
        <v>-69078</v>
      </c>
      <c r="AR216" s="20"/>
      <c r="AS216" s="20">
        <v>-92061</v>
      </c>
      <c r="AT216" s="20"/>
      <c r="AU216" s="20">
        <v>0</v>
      </c>
      <c r="AV216" s="20"/>
      <c r="AW216" s="20">
        <v>0</v>
      </c>
      <c r="AX216" s="20"/>
    </row>
    <row r="217" spans="1:50" s="9" customFormat="1" ht="13.8" x14ac:dyDescent="0.25">
      <c r="A217" s="9">
        <v>267</v>
      </c>
      <c r="B217" s="39" t="s">
        <v>216</v>
      </c>
      <c r="C217" s="7">
        <v>267</v>
      </c>
      <c r="E217" s="6">
        <v>194240</v>
      </c>
      <c r="G217" s="6">
        <v>101912</v>
      </c>
      <c r="H217" s="6"/>
      <c r="I217" s="6">
        <v>12797</v>
      </c>
      <c r="J217" s="6"/>
      <c r="K217" s="6">
        <v>0</v>
      </c>
      <c r="L217" s="6"/>
      <c r="M217" s="6">
        <v>0</v>
      </c>
      <c r="N217" s="6"/>
      <c r="O217" s="6">
        <v>7435</v>
      </c>
      <c r="P217" s="6"/>
      <c r="Q217" s="6">
        <f t="shared" si="9"/>
        <v>20232</v>
      </c>
      <c r="R217" s="6"/>
      <c r="S217" s="6">
        <v>0</v>
      </c>
      <c r="T217" s="6"/>
      <c r="U217" s="6">
        <v>108237</v>
      </c>
      <c r="V217" s="6"/>
      <c r="W217" s="6">
        <v>0</v>
      </c>
      <c r="X217" s="6"/>
      <c r="Y217" s="6">
        <v>0</v>
      </c>
      <c r="Z217" s="6"/>
      <c r="AA217" s="6">
        <f t="shared" si="10"/>
        <v>108237</v>
      </c>
      <c r="AB217" s="6"/>
      <c r="AC217" s="6">
        <v>16553</v>
      </c>
      <c r="AD217" s="6"/>
      <c r="AE217" s="6">
        <v>2083</v>
      </c>
      <c r="AF217" s="6"/>
      <c r="AG217" s="6">
        <f t="shared" si="11"/>
        <v>18636</v>
      </c>
      <c r="AH217" s="6"/>
      <c r="AI217" s="6">
        <v>317937</v>
      </c>
      <c r="AJ217" s="6"/>
      <c r="AK217" s="6">
        <v>-78657</v>
      </c>
      <c r="AL217" s="6"/>
      <c r="AM217" s="20">
        <v>-20314</v>
      </c>
      <c r="AN217" s="20"/>
      <c r="AO217" s="20">
        <v>-20314</v>
      </c>
      <c r="AP217" s="20"/>
      <c r="AQ217" s="20">
        <v>-20317</v>
      </c>
      <c r="AR217" s="20"/>
      <c r="AS217" s="20">
        <v>-27059</v>
      </c>
      <c r="AT217" s="20"/>
      <c r="AU217" s="20">
        <v>0</v>
      </c>
      <c r="AV217" s="20"/>
      <c r="AW217" s="20">
        <v>0</v>
      </c>
      <c r="AX217" s="20"/>
    </row>
    <row r="218" spans="1:50" s="9" customFormat="1" ht="13.8" x14ac:dyDescent="0.25">
      <c r="A218" s="9">
        <v>269</v>
      </c>
      <c r="B218" s="39" t="s">
        <v>321</v>
      </c>
      <c r="C218" s="7">
        <v>269</v>
      </c>
      <c r="D218" s="18"/>
      <c r="E218" s="6">
        <v>136029</v>
      </c>
      <c r="F218" s="18"/>
      <c r="G218" s="6">
        <v>62882</v>
      </c>
      <c r="H218" s="6"/>
      <c r="I218" s="6">
        <v>7896</v>
      </c>
      <c r="J218" s="6"/>
      <c r="K218" s="6">
        <v>0</v>
      </c>
      <c r="L218" s="6"/>
      <c r="M218" s="6">
        <v>0</v>
      </c>
      <c r="N218" s="6"/>
      <c r="O218" s="6">
        <v>0</v>
      </c>
      <c r="P218" s="6"/>
      <c r="Q218" s="6">
        <f t="shared" si="9"/>
        <v>7896</v>
      </c>
      <c r="R218" s="6"/>
      <c r="S218" s="6">
        <v>0</v>
      </c>
      <c r="T218" s="6"/>
      <c r="U218" s="6">
        <v>66785</v>
      </c>
      <c r="V218" s="6"/>
      <c r="W218" s="6">
        <v>0</v>
      </c>
      <c r="X218" s="6"/>
      <c r="Y218" s="6">
        <v>7546</v>
      </c>
      <c r="Z218" s="6"/>
      <c r="AA218" s="6">
        <f t="shared" si="10"/>
        <v>74331</v>
      </c>
      <c r="AB218" s="6"/>
      <c r="AC218" s="6">
        <v>10214</v>
      </c>
      <c r="AD218" s="6"/>
      <c r="AE218" s="6">
        <v>-2760</v>
      </c>
      <c r="AF218" s="6"/>
      <c r="AG218" s="6">
        <f t="shared" si="11"/>
        <v>7454</v>
      </c>
      <c r="AH218" s="6"/>
      <c r="AI218" s="6">
        <v>196173</v>
      </c>
      <c r="AJ218" s="6"/>
      <c r="AK218" s="6">
        <v>-48533</v>
      </c>
      <c r="AL218" s="6"/>
      <c r="AM218" s="20">
        <v>-16580</v>
      </c>
      <c r="AN218" s="20"/>
      <c r="AO218" s="20">
        <v>-16580</v>
      </c>
      <c r="AP218" s="20"/>
      <c r="AQ218" s="20">
        <v>-16578</v>
      </c>
      <c r="AR218" s="20"/>
      <c r="AS218" s="20">
        <v>-16696</v>
      </c>
      <c r="AT218" s="20"/>
      <c r="AU218" s="20">
        <v>0</v>
      </c>
      <c r="AV218" s="20"/>
      <c r="AW218" s="20">
        <v>0</v>
      </c>
      <c r="AX218" s="20"/>
    </row>
    <row r="219" spans="1:50" s="9" customFormat="1" ht="13.8" x14ac:dyDescent="0.25">
      <c r="A219" s="9">
        <v>270</v>
      </c>
      <c r="B219" s="39" t="s">
        <v>217</v>
      </c>
      <c r="C219" s="7">
        <v>270</v>
      </c>
      <c r="E219" s="6">
        <v>74605</v>
      </c>
      <c r="G219" s="6">
        <v>30730</v>
      </c>
      <c r="H219" s="6"/>
      <c r="I219" s="6">
        <v>3859</v>
      </c>
      <c r="J219" s="6"/>
      <c r="K219" s="6">
        <v>0</v>
      </c>
      <c r="L219" s="6"/>
      <c r="M219" s="6">
        <v>0</v>
      </c>
      <c r="N219" s="6"/>
      <c r="O219" s="6">
        <v>0</v>
      </c>
      <c r="P219" s="6"/>
      <c r="Q219" s="6">
        <f t="shared" si="9"/>
        <v>3859</v>
      </c>
      <c r="R219" s="6"/>
      <c r="S219" s="6">
        <v>0</v>
      </c>
      <c r="T219" s="6"/>
      <c r="U219" s="6">
        <v>32637</v>
      </c>
      <c r="V219" s="6"/>
      <c r="W219" s="6">
        <v>0</v>
      </c>
      <c r="X219" s="6"/>
      <c r="Y219" s="6">
        <v>9784</v>
      </c>
      <c r="Z219" s="6"/>
      <c r="AA219" s="6">
        <f t="shared" si="10"/>
        <v>42421</v>
      </c>
      <c r="AB219" s="6"/>
      <c r="AC219" s="6">
        <v>4991</v>
      </c>
      <c r="AD219" s="6"/>
      <c r="AE219" s="6">
        <v>-3381</v>
      </c>
      <c r="AF219" s="6"/>
      <c r="AG219" s="6">
        <f t="shared" si="11"/>
        <v>1610</v>
      </c>
      <c r="AH219" s="6"/>
      <c r="AI219" s="6">
        <v>95869</v>
      </c>
      <c r="AJ219" s="6"/>
      <c r="AK219" s="6">
        <v>-23718</v>
      </c>
      <c r="AL219" s="6"/>
      <c r="AM219" s="20">
        <v>-10135</v>
      </c>
      <c r="AN219" s="20"/>
      <c r="AO219" s="20">
        <v>-10135</v>
      </c>
      <c r="AP219" s="20"/>
      <c r="AQ219" s="20">
        <v>-10132</v>
      </c>
      <c r="AR219" s="20"/>
      <c r="AS219" s="20">
        <v>-8159</v>
      </c>
      <c r="AT219" s="20"/>
      <c r="AU219" s="20">
        <v>0</v>
      </c>
      <c r="AV219" s="20"/>
      <c r="AW219" s="20">
        <v>0</v>
      </c>
      <c r="AX219" s="20"/>
    </row>
    <row r="220" spans="1:50" s="9" customFormat="1" ht="13.8" x14ac:dyDescent="0.25">
      <c r="A220" s="9">
        <v>271</v>
      </c>
      <c r="B220" s="39" t="s">
        <v>218</v>
      </c>
      <c r="C220" s="7">
        <v>271</v>
      </c>
      <c r="E220" s="6">
        <v>16796988</v>
      </c>
      <c r="G220" s="6">
        <v>8902081</v>
      </c>
      <c r="H220" s="6"/>
      <c r="I220" s="6">
        <v>1117835</v>
      </c>
      <c r="J220" s="6"/>
      <c r="K220" s="6">
        <v>0</v>
      </c>
      <c r="L220" s="6"/>
      <c r="M220" s="6">
        <v>0</v>
      </c>
      <c r="N220" s="6"/>
      <c r="O220" s="6">
        <v>776941</v>
      </c>
      <c r="P220" s="6"/>
      <c r="Q220" s="6">
        <f t="shared" si="9"/>
        <v>1894776</v>
      </c>
      <c r="R220" s="6"/>
      <c r="S220" s="6">
        <v>0</v>
      </c>
      <c r="T220" s="6"/>
      <c r="U220" s="6">
        <v>9454575</v>
      </c>
      <c r="V220" s="6"/>
      <c r="W220" s="6">
        <v>0</v>
      </c>
      <c r="X220" s="6"/>
      <c r="Y220" s="6">
        <v>0</v>
      </c>
      <c r="Z220" s="6"/>
      <c r="AA220" s="6">
        <f t="shared" si="10"/>
        <v>9454575</v>
      </c>
      <c r="AB220" s="6"/>
      <c r="AC220" s="6">
        <v>1445944</v>
      </c>
      <c r="AD220" s="6"/>
      <c r="AE220" s="6">
        <v>224557</v>
      </c>
      <c r="AF220" s="6"/>
      <c r="AG220" s="6">
        <f t="shared" si="11"/>
        <v>1670501</v>
      </c>
      <c r="AH220" s="6"/>
      <c r="AI220" s="6">
        <v>27771868</v>
      </c>
      <c r="AJ220" s="6"/>
      <c r="AK220" s="6">
        <v>-6870716</v>
      </c>
      <c r="AL220" s="6"/>
      <c r="AM220" s="20">
        <v>-1732052</v>
      </c>
      <c r="AN220" s="20"/>
      <c r="AO220" s="20">
        <v>-1732052</v>
      </c>
      <c r="AP220" s="20"/>
      <c r="AQ220" s="20">
        <v>-1732052</v>
      </c>
      <c r="AR220" s="20"/>
      <c r="AS220" s="20">
        <v>-2363644</v>
      </c>
      <c r="AT220" s="20"/>
      <c r="AU220" s="20">
        <v>0</v>
      </c>
      <c r="AV220" s="20"/>
      <c r="AW220" s="20">
        <v>0</v>
      </c>
      <c r="AX220" s="20"/>
    </row>
    <row r="221" spans="1:50" s="9" customFormat="1" ht="13.8" x14ac:dyDescent="0.25">
      <c r="A221" s="9">
        <v>273</v>
      </c>
      <c r="B221" s="39" t="s">
        <v>219</v>
      </c>
      <c r="C221" s="7">
        <v>273</v>
      </c>
      <c r="E221" s="6">
        <v>318805</v>
      </c>
      <c r="G221" s="6">
        <v>170805</v>
      </c>
      <c r="H221" s="6"/>
      <c r="I221" s="6">
        <v>21448</v>
      </c>
      <c r="J221" s="6"/>
      <c r="K221" s="6">
        <v>0</v>
      </c>
      <c r="L221" s="6"/>
      <c r="M221" s="6">
        <v>0</v>
      </c>
      <c r="N221" s="6"/>
      <c r="O221" s="6">
        <v>17518</v>
      </c>
      <c r="P221" s="6"/>
      <c r="Q221" s="6">
        <f t="shared" si="9"/>
        <v>38966</v>
      </c>
      <c r="R221" s="6"/>
      <c r="S221" s="6">
        <v>0</v>
      </c>
      <c r="T221" s="6"/>
      <c r="U221" s="6">
        <v>181406</v>
      </c>
      <c r="V221" s="6"/>
      <c r="W221" s="6">
        <v>0</v>
      </c>
      <c r="X221" s="6"/>
      <c r="Y221" s="6">
        <v>0</v>
      </c>
      <c r="Z221" s="6"/>
      <c r="AA221" s="6">
        <f t="shared" si="10"/>
        <v>181406</v>
      </c>
      <c r="AB221" s="6"/>
      <c r="AC221" s="6">
        <v>27743</v>
      </c>
      <c r="AD221" s="6"/>
      <c r="AE221" s="6">
        <v>5176</v>
      </c>
      <c r="AF221" s="6"/>
      <c r="AG221" s="6">
        <f t="shared" si="11"/>
        <v>32919</v>
      </c>
      <c r="AH221" s="6"/>
      <c r="AI221" s="6">
        <v>532861</v>
      </c>
      <c r="AJ221" s="6"/>
      <c r="AK221" s="6">
        <v>-131829</v>
      </c>
      <c r="AL221" s="6"/>
      <c r="AM221" s="20">
        <v>-32363</v>
      </c>
      <c r="AN221" s="20"/>
      <c r="AO221" s="20">
        <v>-32363</v>
      </c>
      <c r="AP221" s="20"/>
      <c r="AQ221" s="20">
        <v>-32361</v>
      </c>
      <c r="AR221" s="20"/>
      <c r="AS221" s="20">
        <v>-45351</v>
      </c>
      <c r="AT221" s="20"/>
      <c r="AU221" s="20">
        <v>0</v>
      </c>
      <c r="AV221" s="20"/>
      <c r="AW221" s="20">
        <v>0</v>
      </c>
      <c r="AX221" s="20"/>
    </row>
    <row r="222" spans="1:50" s="9" customFormat="1" ht="13.8" x14ac:dyDescent="0.25">
      <c r="A222" s="9">
        <v>274</v>
      </c>
      <c r="B222" s="39" t="s">
        <v>220</v>
      </c>
      <c r="C222" s="7">
        <v>274</v>
      </c>
      <c r="E222" s="6">
        <v>42617</v>
      </c>
      <c r="G222" s="6">
        <v>23584</v>
      </c>
      <c r="H222" s="6"/>
      <c r="I222" s="6">
        <v>2961</v>
      </c>
      <c r="J222" s="6"/>
      <c r="K222" s="6">
        <v>0</v>
      </c>
      <c r="L222" s="6"/>
      <c r="M222" s="6">
        <v>0</v>
      </c>
      <c r="N222" s="6"/>
      <c r="O222" s="6">
        <v>3470</v>
      </c>
      <c r="P222" s="6"/>
      <c r="Q222" s="6">
        <f t="shared" si="9"/>
        <v>6431</v>
      </c>
      <c r="R222" s="6"/>
      <c r="S222" s="6">
        <v>0</v>
      </c>
      <c r="T222" s="6"/>
      <c r="U222" s="6">
        <v>25048</v>
      </c>
      <c r="V222" s="6"/>
      <c r="W222" s="6">
        <v>0</v>
      </c>
      <c r="X222" s="6"/>
      <c r="Y222" s="6">
        <v>0</v>
      </c>
      <c r="Z222" s="6"/>
      <c r="AA222" s="6">
        <f t="shared" si="10"/>
        <v>25048</v>
      </c>
      <c r="AB222" s="6"/>
      <c r="AC222" s="6">
        <v>3831</v>
      </c>
      <c r="AD222" s="6"/>
      <c r="AE222" s="6">
        <v>1065</v>
      </c>
      <c r="AF222" s="6"/>
      <c r="AG222" s="6">
        <f t="shared" si="11"/>
        <v>4896</v>
      </c>
      <c r="AH222" s="6"/>
      <c r="AI222" s="6">
        <v>73575</v>
      </c>
      <c r="AJ222" s="6"/>
      <c r="AK222" s="6">
        <v>-18202</v>
      </c>
      <c r="AL222" s="6"/>
      <c r="AM222" s="20">
        <v>-4118</v>
      </c>
      <c r="AN222" s="20"/>
      <c r="AO222" s="20">
        <v>-4118</v>
      </c>
      <c r="AP222" s="20"/>
      <c r="AQ222" s="20">
        <v>-4119</v>
      </c>
      <c r="AR222" s="20"/>
      <c r="AS222" s="20">
        <v>-6262</v>
      </c>
      <c r="AT222" s="20"/>
      <c r="AU222" s="20">
        <v>0</v>
      </c>
      <c r="AV222" s="20"/>
      <c r="AW222" s="20">
        <v>0</v>
      </c>
      <c r="AX222" s="20"/>
    </row>
    <row r="223" spans="1:50" s="9" customFormat="1" ht="13.8" x14ac:dyDescent="0.25">
      <c r="A223" s="9">
        <v>275</v>
      </c>
      <c r="B223" s="39" t="s">
        <v>221</v>
      </c>
      <c r="C223" s="7">
        <v>275</v>
      </c>
      <c r="E223" s="6">
        <v>110724</v>
      </c>
      <c r="G223" s="6">
        <v>62607</v>
      </c>
      <c r="H223" s="6"/>
      <c r="I223" s="6">
        <v>7862</v>
      </c>
      <c r="J223" s="6"/>
      <c r="K223" s="6">
        <v>0</v>
      </c>
      <c r="L223" s="6"/>
      <c r="M223" s="6">
        <v>0</v>
      </c>
      <c r="N223" s="6"/>
      <c r="O223" s="6">
        <v>11019</v>
      </c>
      <c r="P223" s="6"/>
      <c r="Q223" s="6">
        <f t="shared" si="9"/>
        <v>18881</v>
      </c>
      <c r="R223" s="6"/>
      <c r="S223" s="6">
        <v>0</v>
      </c>
      <c r="T223" s="6"/>
      <c r="U223" s="6">
        <v>66492</v>
      </c>
      <c r="V223" s="6"/>
      <c r="W223" s="6">
        <v>0</v>
      </c>
      <c r="X223" s="6"/>
      <c r="Y223" s="6">
        <v>0</v>
      </c>
      <c r="Z223" s="6"/>
      <c r="AA223" s="6">
        <f t="shared" si="10"/>
        <v>66492</v>
      </c>
      <c r="AB223" s="6"/>
      <c r="AC223" s="6">
        <v>10169</v>
      </c>
      <c r="AD223" s="6"/>
      <c r="AE223" s="6">
        <v>3430</v>
      </c>
      <c r="AF223" s="6"/>
      <c r="AG223" s="6">
        <f t="shared" si="11"/>
        <v>13599</v>
      </c>
      <c r="AH223" s="6"/>
      <c r="AI223" s="6">
        <v>195314</v>
      </c>
      <c r="AJ223" s="6"/>
      <c r="AK223" s="6">
        <v>-48320</v>
      </c>
      <c r="AL223" s="6"/>
      <c r="AM223" s="20">
        <v>-10329</v>
      </c>
      <c r="AN223" s="20"/>
      <c r="AO223" s="20">
        <v>-10329</v>
      </c>
      <c r="AP223" s="20"/>
      <c r="AQ223" s="20">
        <v>-10330</v>
      </c>
      <c r="AR223" s="20"/>
      <c r="AS223" s="20">
        <v>-16623</v>
      </c>
      <c r="AT223" s="20"/>
      <c r="AU223" s="20">
        <v>0</v>
      </c>
      <c r="AV223" s="20"/>
      <c r="AW223" s="20">
        <v>0</v>
      </c>
      <c r="AX223" s="20"/>
    </row>
    <row r="224" spans="1:50" s="9" customFormat="1" ht="13.8" x14ac:dyDescent="0.25">
      <c r="A224" s="9">
        <v>276</v>
      </c>
      <c r="B224" s="39" t="s">
        <v>222</v>
      </c>
      <c r="C224" s="7">
        <v>276</v>
      </c>
      <c r="E224" s="6">
        <v>85117</v>
      </c>
      <c r="G224" s="6">
        <v>44345</v>
      </c>
      <c r="H224" s="6"/>
      <c r="I224" s="6">
        <v>5568</v>
      </c>
      <c r="J224" s="6"/>
      <c r="K224" s="6">
        <v>0</v>
      </c>
      <c r="L224" s="6"/>
      <c r="M224" s="6">
        <v>0</v>
      </c>
      <c r="N224" s="6"/>
      <c r="O224" s="6">
        <v>2788</v>
      </c>
      <c r="P224" s="6"/>
      <c r="Q224" s="6">
        <f t="shared" si="9"/>
        <v>8356</v>
      </c>
      <c r="R224" s="6"/>
      <c r="S224" s="6">
        <v>0</v>
      </c>
      <c r="T224" s="6"/>
      <c r="U224" s="6">
        <v>47098</v>
      </c>
      <c r="V224" s="6"/>
      <c r="W224" s="6">
        <v>0</v>
      </c>
      <c r="X224" s="6"/>
      <c r="Y224" s="6">
        <v>0</v>
      </c>
      <c r="Z224" s="6"/>
      <c r="AA224" s="6">
        <f t="shared" si="10"/>
        <v>47098</v>
      </c>
      <c r="AB224" s="6"/>
      <c r="AC224" s="6">
        <v>7203</v>
      </c>
      <c r="AD224" s="6"/>
      <c r="AE224" s="6">
        <v>758</v>
      </c>
      <c r="AF224" s="6"/>
      <c r="AG224" s="6">
        <f t="shared" si="11"/>
        <v>7961</v>
      </c>
      <c r="AH224" s="6"/>
      <c r="AI224" s="6">
        <v>138345</v>
      </c>
      <c r="AJ224" s="6"/>
      <c r="AK224" s="6">
        <v>-34226</v>
      </c>
      <c r="AL224" s="6"/>
      <c r="AM224" s="20">
        <v>-8988</v>
      </c>
      <c r="AN224" s="20"/>
      <c r="AO224" s="20">
        <v>-8988</v>
      </c>
      <c r="AP224" s="20"/>
      <c r="AQ224" s="20">
        <v>-8990</v>
      </c>
      <c r="AR224" s="20"/>
      <c r="AS224" s="20">
        <v>-11774</v>
      </c>
      <c r="AT224" s="20"/>
      <c r="AU224" s="20">
        <v>0</v>
      </c>
      <c r="AV224" s="20"/>
      <c r="AW224" s="20">
        <v>0</v>
      </c>
      <c r="AX224" s="20"/>
    </row>
    <row r="225" spans="1:50" s="9" customFormat="1" ht="13.8" x14ac:dyDescent="0.25">
      <c r="A225" s="9">
        <v>277</v>
      </c>
      <c r="B225" s="39" t="s">
        <v>223</v>
      </c>
      <c r="C225" s="7">
        <v>277</v>
      </c>
      <c r="D225" s="26"/>
      <c r="E225" s="6">
        <v>155276</v>
      </c>
      <c r="F225" s="26"/>
      <c r="G225" s="6">
        <v>98836</v>
      </c>
      <c r="H225" s="6"/>
      <c r="I225" s="6">
        <v>12411</v>
      </c>
      <c r="J225" s="6"/>
      <c r="K225" s="6">
        <v>0</v>
      </c>
      <c r="L225" s="6"/>
      <c r="M225" s="6">
        <v>0</v>
      </c>
      <c r="N225" s="6"/>
      <c r="O225" s="6">
        <v>32036</v>
      </c>
      <c r="P225" s="6"/>
      <c r="Q225" s="6">
        <f t="shared" si="9"/>
        <v>44447</v>
      </c>
      <c r="R225" s="6"/>
      <c r="S225" s="6">
        <v>0</v>
      </c>
      <c r="T225" s="6"/>
      <c r="U225" s="6">
        <v>104970</v>
      </c>
      <c r="V225" s="6"/>
      <c r="W225" s="6">
        <v>0</v>
      </c>
      <c r="X225" s="6"/>
      <c r="Y225" s="6">
        <v>0</v>
      </c>
      <c r="Z225" s="6"/>
      <c r="AA225" s="6">
        <f t="shared" si="10"/>
        <v>104970</v>
      </c>
      <c r="AB225" s="6"/>
      <c r="AC225" s="6">
        <v>16054</v>
      </c>
      <c r="AD225" s="6"/>
      <c r="AE225" s="6">
        <v>10295</v>
      </c>
      <c r="AF225" s="6"/>
      <c r="AG225" s="6">
        <f t="shared" si="11"/>
        <v>26349</v>
      </c>
      <c r="AH225" s="6"/>
      <c r="AI225" s="6">
        <v>308340</v>
      </c>
      <c r="AJ225" s="6"/>
      <c r="AK225" s="6">
        <v>-76283</v>
      </c>
      <c r="AL225" s="6"/>
      <c r="AM225" s="20">
        <v>-11427</v>
      </c>
      <c r="AN225" s="20"/>
      <c r="AO225" s="20">
        <v>-11427</v>
      </c>
      <c r="AP225" s="20"/>
      <c r="AQ225" s="20">
        <v>-11428</v>
      </c>
      <c r="AR225" s="20"/>
      <c r="AS225" s="20">
        <v>-26243</v>
      </c>
      <c r="AT225" s="20"/>
      <c r="AU225" s="20">
        <v>0</v>
      </c>
      <c r="AV225" s="20"/>
      <c r="AW225" s="20">
        <v>0</v>
      </c>
      <c r="AX225" s="20"/>
    </row>
    <row r="226" spans="1:50" s="9" customFormat="1" ht="13.8" x14ac:dyDescent="0.25">
      <c r="A226" s="9">
        <v>278</v>
      </c>
      <c r="B226" s="39" t="s">
        <v>224</v>
      </c>
      <c r="C226" s="7">
        <v>278</v>
      </c>
      <c r="E226" s="6">
        <v>183029</v>
      </c>
      <c r="G226" s="6">
        <v>106512</v>
      </c>
      <c r="H226" s="6"/>
      <c r="I226" s="6">
        <v>13375</v>
      </c>
      <c r="J226" s="6"/>
      <c r="K226" s="6">
        <v>0</v>
      </c>
      <c r="L226" s="6"/>
      <c r="M226" s="6">
        <v>0</v>
      </c>
      <c r="N226" s="6"/>
      <c r="O226" s="6">
        <v>22754</v>
      </c>
      <c r="P226" s="6"/>
      <c r="Q226" s="6">
        <f t="shared" si="9"/>
        <v>36129</v>
      </c>
      <c r="R226" s="6"/>
      <c r="S226" s="6">
        <v>0</v>
      </c>
      <c r="T226" s="6"/>
      <c r="U226" s="6">
        <v>113122</v>
      </c>
      <c r="V226" s="6"/>
      <c r="W226" s="6">
        <v>0</v>
      </c>
      <c r="X226" s="6"/>
      <c r="Y226" s="6">
        <v>0</v>
      </c>
      <c r="Z226" s="6"/>
      <c r="AA226" s="6">
        <f t="shared" si="10"/>
        <v>113122</v>
      </c>
      <c r="AB226" s="6"/>
      <c r="AC226" s="6">
        <v>17300</v>
      </c>
      <c r="AD226" s="6"/>
      <c r="AE226" s="6">
        <v>7171</v>
      </c>
      <c r="AF226" s="6"/>
      <c r="AG226" s="6">
        <f t="shared" si="11"/>
        <v>24471</v>
      </c>
      <c r="AH226" s="6"/>
      <c r="AI226" s="6">
        <v>332286</v>
      </c>
      <c r="AJ226" s="6"/>
      <c r="AK226" s="6">
        <v>-82207</v>
      </c>
      <c r="AL226" s="6"/>
      <c r="AM226" s="20">
        <v>-16238</v>
      </c>
      <c r="AN226" s="20"/>
      <c r="AO226" s="20">
        <v>-16238</v>
      </c>
      <c r="AP226" s="20"/>
      <c r="AQ226" s="20">
        <v>-16238</v>
      </c>
      <c r="AR226" s="20"/>
      <c r="AS226" s="20">
        <v>-28281</v>
      </c>
      <c r="AT226" s="20"/>
      <c r="AU226" s="20">
        <v>0</v>
      </c>
      <c r="AV226" s="20"/>
      <c r="AW226" s="20">
        <v>0</v>
      </c>
      <c r="AX226" s="20"/>
    </row>
    <row r="227" spans="1:50" s="9" customFormat="1" ht="13.8" x14ac:dyDescent="0.25">
      <c r="A227" s="9">
        <v>280</v>
      </c>
      <c r="B227" s="39" t="s">
        <v>225</v>
      </c>
      <c r="C227" s="7">
        <v>280</v>
      </c>
      <c r="E227" s="6">
        <v>161260</v>
      </c>
      <c r="G227" s="6">
        <v>84290</v>
      </c>
      <c r="H227" s="6"/>
      <c r="I227" s="6">
        <v>10584</v>
      </c>
      <c r="J227" s="6"/>
      <c r="K227" s="6">
        <v>0</v>
      </c>
      <c r="L227" s="6"/>
      <c r="M227" s="6">
        <v>0</v>
      </c>
      <c r="N227" s="6"/>
      <c r="O227" s="6">
        <v>5694</v>
      </c>
      <c r="P227" s="6"/>
      <c r="Q227" s="6">
        <f t="shared" si="9"/>
        <v>16278</v>
      </c>
      <c r="R227" s="6"/>
      <c r="S227" s="6">
        <v>0</v>
      </c>
      <c r="T227" s="6"/>
      <c r="U227" s="6">
        <v>89521</v>
      </c>
      <c r="V227" s="6"/>
      <c r="W227" s="6">
        <v>0</v>
      </c>
      <c r="X227" s="6"/>
      <c r="Y227" s="6">
        <v>0</v>
      </c>
      <c r="Z227" s="6"/>
      <c r="AA227" s="6">
        <f t="shared" si="10"/>
        <v>89521</v>
      </c>
      <c r="AB227" s="6"/>
      <c r="AC227" s="6">
        <v>13691</v>
      </c>
      <c r="AD227" s="6"/>
      <c r="AE227" s="6">
        <v>1571</v>
      </c>
      <c r="AF227" s="6"/>
      <c r="AG227" s="6">
        <f t="shared" si="11"/>
        <v>15262</v>
      </c>
      <c r="AH227" s="6"/>
      <c r="AI227" s="6">
        <v>262960</v>
      </c>
      <c r="AJ227" s="6"/>
      <c r="AK227" s="6">
        <v>-65056</v>
      </c>
      <c r="AL227" s="6"/>
      <c r="AM227" s="20">
        <v>-16954</v>
      </c>
      <c r="AN227" s="20"/>
      <c r="AO227" s="20">
        <v>-16954</v>
      </c>
      <c r="AP227" s="20"/>
      <c r="AQ227" s="20">
        <v>-16954</v>
      </c>
      <c r="AR227" s="20"/>
      <c r="AS227" s="20">
        <v>-22380</v>
      </c>
      <c r="AT227" s="20"/>
      <c r="AU227" s="20">
        <v>0</v>
      </c>
      <c r="AV227" s="20"/>
      <c r="AW227" s="20">
        <v>0</v>
      </c>
      <c r="AX227" s="20"/>
    </row>
    <row r="228" spans="1:50" s="9" customFormat="1" ht="13.8" x14ac:dyDescent="0.25">
      <c r="A228" s="9">
        <v>282</v>
      </c>
      <c r="B228" s="39" t="s">
        <v>226</v>
      </c>
      <c r="C228" s="7">
        <v>282</v>
      </c>
      <c r="E228" s="6">
        <v>36529</v>
      </c>
      <c r="G228" s="6">
        <v>9916</v>
      </c>
      <c r="H228" s="6"/>
      <c r="I228" s="6">
        <v>1245</v>
      </c>
      <c r="J228" s="6"/>
      <c r="K228" s="6">
        <v>0</v>
      </c>
      <c r="L228" s="6"/>
      <c r="M228" s="6">
        <v>0</v>
      </c>
      <c r="N228" s="6"/>
      <c r="O228" s="6">
        <v>0</v>
      </c>
      <c r="P228" s="6"/>
      <c r="Q228" s="6">
        <f t="shared" si="9"/>
        <v>1245</v>
      </c>
      <c r="R228" s="6"/>
      <c r="S228" s="6">
        <v>0</v>
      </c>
      <c r="T228" s="6"/>
      <c r="U228" s="6">
        <v>10532</v>
      </c>
      <c r="V228" s="6"/>
      <c r="W228" s="6">
        <v>0</v>
      </c>
      <c r="X228" s="6"/>
      <c r="Y228" s="6">
        <v>12498</v>
      </c>
      <c r="Z228" s="6"/>
      <c r="AA228" s="6">
        <f t="shared" si="10"/>
        <v>23030</v>
      </c>
      <c r="AB228" s="6"/>
      <c r="AC228" s="6">
        <v>1611</v>
      </c>
      <c r="AD228" s="6"/>
      <c r="AE228" s="6">
        <v>-3822</v>
      </c>
      <c r="AF228" s="6"/>
      <c r="AG228" s="6">
        <f t="shared" si="11"/>
        <v>-2211</v>
      </c>
      <c r="AH228" s="6"/>
      <c r="AI228" s="6">
        <v>30935</v>
      </c>
      <c r="AJ228" s="6"/>
      <c r="AK228" s="6">
        <v>-7653</v>
      </c>
      <c r="AL228" s="6"/>
      <c r="AM228" s="20">
        <v>-6384</v>
      </c>
      <c r="AN228" s="20"/>
      <c r="AO228" s="20">
        <v>-6384</v>
      </c>
      <c r="AP228" s="20"/>
      <c r="AQ228" s="20">
        <v>-6384</v>
      </c>
      <c r="AR228" s="20"/>
      <c r="AS228" s="20">
        <v>-2633</v>
      </c>
      <c r="AT228" s="20"/>
      <c r="AU228" s="20">
        <v>0</v>
      </c>
      <c r="AV228" s="20"/>
      <c r="AW228" s="20">
        <v>0</v>
      </c>
      <c r="AX228" s="20"/>
    </row>
    <row r="229" spans="1:50" s="9" customFormat="1" ht="13.8" x14ac:dyDescent="0.25">
      <c r="A229" s="9">
        <v>283</v>
      </c>
      <c r="B229" s="39" t="s">
        <v>227</v>
      </c>
      <c r="C229" s="7">
        <v>283</v>
      </c>
      <c r="E229" s="6">
        <v>78757</v>
      </c>
      <c r="G229" s="6">
        <v>42707</v>
      </c>
      <c r="H229" s="6"/>
      <c r="I229" s="6">
        <v>5363</v>
      </c>
      <c r="J229" s="6"/>
      <c r="K229" s="6">
        <v>0</v>
      </c>
      <c r="L229" s="6"/>
      <c r="M229" s="6">
        <v>0</v>
      </c>
      <c r="N229" s="6"/>
      <c r="O229" s="6">
        <v>5095</v>
      </c>
      <c r="P229" s="6"/>
      <c r="Q229" s="6">
        <f t="shared" si="9"/>
        <v>10458</v>
      </c>
      <c r="R229" s="6"/>
      <c r="S229" s="6">
        <v>0</v>
      </c>
      <c r="T229" s="6"/>
      <c r="U229" s="6">
        <v>45357</v>
      </c>
      <c r="V229" s="6"/>
      <c r="W229" s="6">
        <v>0</v>
      </c>
      <c r="X229" s="6"/>
      <c r="Y229" s="6">
        <v>0</v>
      </c>
      <c r="Z229" s="6"/>
      <c r="AA229" s="6">
        <f t="shared" si="10"/>
        <v>45357</v>
      </c>
      <c r="AB229" s="6"/>
      <c r="AC229" s="6">
        <v>6937</v>
      </c>
      <c r="AD229" s="6"/>
      <c r="AE229" s="6">
        <v>1533</v>
      </c>
      <c r="AF229" s="6"/>
      <c r="AG229" s="6">
        <f t="shared" si="11"/>
        <v>8470</v>
      </c>
      <c r="AH229" s="6"/>
      <c r="AI229" s="6">
        <v>133232</v>
      </c>
      <c r="AJ229" s="6"/>
      <c r="AK229" s="6">
        <v>-32961</v>
      </c>
      <c r="AL229" s="6"/>
      <c r="AM229" s="20">
        <v>-7852</v>
      </c>
      <c r="AN229" s="20"/>
      <c r="AO229" s="20">
        <v>-7852</v>
      </c>
      <c r="AP229" s="20"/>
      <c r="AQ229" s="20">
        <v>-7855</v>
      </c>
      <c r="AR229" s="20"/>
      <c r="AS229" s="20">
        <v>-11339</v>
      </c>
      <c r="AT229" s="20"/>
      <c r="AU229" s="20">
        <v>0</v>
      </c>
      <c r="AV229" s="20"/>
      <c r="AW229" s="20">
        <v>0</v>
      </c>
      <c r="AX229" s="20"/>
    </row>
    <row r="230" spans="1:50" s="9" customFormat="1" ht="13.8" x14ac:dyDescent="0.25">
      <c r="A230" s="9">
        <v>288</v>
      </c>
      <c r="B230" s="39" t="s">
        <v>228</v>
      </c>
      <c r="C230" s="7">
        <v>288</v>
      </c>
      <c r="E230" s="6">
        <v>1075030</v>
      </c>
      <c r="G230" s="6">
        <v>635155</v>
      </c>
      <c r="H230" s="6"/>
      <c r="I230" s="6">
        <v>79757</v>
      </c>
      <c r="J230" s="6"/>
      <c r="K230" s="6">
        <v>0</v>
      </c>
      <c r="L230" s="6"/>
      <c r="M230" s="6">
        <v>0</v>
      </c>
      <c r="N230" s="6"/>
      <c r="O230" s="6">
        <v>147999</v>
      </c>
      <c r="P230" s="6"/>
      <c r="Q230" s="6">
        <f t="shared" si="9"/>
        <v>227756</v>
      </c>
      <c r="R230" s="6"/>
      <c r="S230" s="6">
        <v>0</v>
      </c>
      <c r="T230" s="6"/>
      <c r="U230" s="6">
        <v>674575</v>
      </c>
      <c r="V230" s="6"/>
      <c r="W230" s="6">
        <v>0</v>
      </c>
      <c r="X230" s="6"/>
      <c r="Y230" s="6">
        <v>0</v>
      </c>
      <c r="Z230" s="6"/>
      <c r="AA230" s="6">
        <f t="shared" si="10"/>
        <v>674575</v>
      </c>
      <c r="AB230" s="6"/>
      <c r="AC230" s="6">
        <v>103167</v>
      </c>
      <c r="AD230" s="6"/>
      <c r="AE230" s="6">
        <v>47157</v>
      </c>
      <c r="AF230" s="6"/>
      <c r="AG230" s="6">
        <f t="shared" si="11"/>
        <v>150324</v>
      </c>
      <c r="AH230" s="6"/>
      <c r="AI230" s="6">
        <v>1981497</v>
      </c>
      <c r="AJ230" s="6"/>
      <c r="AK230" s="6">
        <v>-490219</v>
      </c>
      <c r="AL230" s="6"/>
      <c r="AM230" s="20">
        <v>-92725</v>
      </c>
      <c r="AN230" s="20"/>
      <c r="AO230" s="20">
        <v>-92725</v>
      </c>
      <c r="AP230" s="20"/>
      <c r="AQ230" s="20">
        <v>-92726</v>
      </c>
      <c r="AR230" s="20"/>
      <c r="AS230" s="20">
        <v>-168644</v>
      </c>
      <c r="AT230" s="20"/>
      <c r="AU230" s="20">
        <v>0</v>
      </c>
      <c r="AV230" s="20"/>
      <c r="AW230" s="20">
        <v>0</v>
      </c>
      <c r="AX230" s="20"/>
    </row>
    <row r="231" spans="1:50" s="9" customFormat="1" ht="13.8" x14ac:dyDescent="0.25">
      <c r="A231" s="9">
        <v>290</v>
      </c>
      <c r="B231" s="39" t="s">
        <v>229</v>
      </c>
      <c r="C231" s="7">
        <v>290</v>
      </c>
      <c r="E231" s="6">
        <v>4186115</v>
      </c>
      <c r="G231" s="6">
        <f>2277801+3</f>
        <v>2277804</v>
      </c>
      <c r="H231" s="6"/>
      <c r="I231" s="6">
        <f>286024-10</f>
        <v>286014</v>
      </c>
      <c r="J231" s="6"/>
      <c r="K231" s="6">
        <v>0</v>
      </c>
      <c r="L231" s="6"/>
      <c r="M231" s="6">
        <v>0</v>
      </c>
      <c r="N231" s="6"/>
      <c r="O231" s="6">
        <v>282640</v>
      </c>
      <c r="P231" s="6"/>
      <c r="Q231" s="6">
        <f t="shared" si="9"/>
        <v>568654</v>
      </c>
      <c r="R231" s="6"/>
      <c r="S231" s="6">
        <v>0</v>
      </c>
      <c r="T231" s="6"/>
      <c r="U231" s="6">
        <f>2419170-4</f>
        <v>2419166</v>
      </c>
      <c r="V231" s="6"/>
      <c r="W231" s="6">
        <v>0</v>
      </c>
      <c r="X231" s="6"/>
      <c r="Y231" s="6">
        <v>0</v>
      </c>
      <c r="Z231" s="6"/>
      <c r="AA231" s="6">
        <f t="shared" si="10"/>
        <v>2419166</v>
      </c>
      <c r="AB231" s="6"/>
      <c r="AC231" s="6">
        <f>369978-1</f>
        <v>369977</v>
      </c>
      <c r="AD231" s="6"/>
      <c r="AE231" s="6">
        <f>247831-15</f>
        <v>247816</v>
      </c>
      <c r="AF231" s="6"/>
      <c r="AG231" s="6">
        <f t="shared" si="11"/>
        <v>617793</v>
      </c>
      <c r="AH231" s="6"/>
      <c r="AI231" s="6">
        <f>7106069-19</f>
        <v>7106050</v>
      </c>
      <c r="AJ231" s="6"/>
      <c r="AK231" s="6">
        <f>-1758030+5</f>
        <v>-1758025</v>
      </c>
      <c r="AL231" s="6"/>
      <c r="AM231" s="20">
        <f>-415238-16</f>
        <v>-415254</v>
      </c>
      <c r="AN231" s="20"/>
      <c r="AO231" s="20">
        <f>-415238-16</f>
        <v>-415254</v>
      </c>
      <c r="AP231" s="20"/>
      <c r="AQ231" s="20">
        <f>-415236+16</f>
        <v>-415220</v>
      </c>
      <c r="AR231" s="20"/>
      <c r="AS231" s="20">
        <f>-604792-4</f>
        <v>-604796</v>
      </c>
      <c r="AT231" s="20"/>
      <c r="AU231" s="20">
        <v>0</v>
      </c>
      <c r="AV231" s="20"/>
      <c r="AW231" s="20">
        <v>0</v>
      </c>
      <c r="AX231" s="20"/>
    </row>
    <row r="232" spans="1:50" s="9" customFormat="1" ht="13.8" x14ac:dyDescent="0.25">
      <c r="A232" s="9">
        <v>291</v>
      </c>
      <c r="B232" s="39" t="s">
        <v>230</v>
      </c>
      <c r="C232" s="7">
        <v>291</v>
      </c>
      <c r="E232" s="6">
        <v>372689</v>
      </c>
      <c r="G232" s="6">
        <v>232067</v>
      </c>
      <c r="H232" s="6"/>
      <c r="I232" s="6">
        <v>29141</v>
      </c>
      <c r="J232" s="6"/>
      <c r="K232" s="6">
        <v>0</v>
      </c>
      <c r="L232" s="6"/>
      <c r="M232" s="6">
        <v>0</v>
      </c>
      <c r="N232" s="6"/>
      <c r="O232" s="6">
        <v>69145</v>
      </c>
      <c r="P232" s="6"/>
      <c r="Q232" s="6">
        <f t="shared" si="9"/>
        <v>98286</v>
      </c>
      <c r="R232" s="6"/>
      <c r="S232" s="6">
        <v>0</v>
      </c>
      <c r="T232" s="6"/>
      <c r="U232" s="6">
        <v>246470</v>
      </c>
      <c r="V232" s="6"/>
      <c r="W232" s="6">
        <v>0</v>
      </c>
      <c r="X232" s="6"/>
      <c r="Y232" s="6">
        <v>0</v>
      </c>
      <c r="Z232" s="6"/>
      <c r="AA232" s="6">
        <f t="shared" si="10"/>
        <v>246470</v>
      </c>
      <c r="AB232" s="6"/>
      <c r="AC232" s="6">
        <v>37694</v>
      </c>
      <c r="AD232" s="6"/>
      <c r="AE232" s="6">
        <v>22148</v>
      </c>
      <c r="AF232" s="6"/>
      <c r="AG232" s="6">
        <f t="shared" si="11"/>
        <v>59842</v>
      </c>
      <c r="AH232" s="6"/>
      <c r="AI232" s="6">
        <v>723980</v>
      </c>
      <c r="AJ232" s="6"/>
      <c r="AK232" s="6">
        <v>-179111</v>
      </c>
      <c r="AL232" s="6"/>
      <c r="AM232" s="20">
        <v>-28854</v>
      </c>
      <c r="AN232" s="20"/>
      <c r="AO232" s="20">
        <v>-28854</v>
      </c>
      <c r="AP232" s="20"/>
      <c r="AQ232" s="20">
        <v>-28857</v>
      </c>
      <c r="AR232" s="20"/>
      <c r="AS232" s="20">
        <v>-61617</v>
      </c>
      <c r="AT232" s="20"/>
      <c r="AU232" s="20">
        <v>0</v>
      </c>
      <c r="AV232" s="20"/>
      <c r="AW232" s="20">
        <v>0</v>
      </c>
      <c r="AX232" s="20"/>
    </row>
    <row r="233" spans="1:50" s="9" customFormat="1" ht="13.8" x14ac:dyDescent="0.25">
      <c r="A233" s="9">
        <v>292</v>
      </c>
      <c r="B233" s="39" t="s">
        <v>231</v>
      </c>
      <c r="C233" s="7">
        <v>292</v>
      </c>
      <c r="E233" s="6">
        <v>4322448</v>
      </c>
      <c r="G233" s="6">
        <v>1955870</v>
      </c>
      <c r="H233" s="6"/>
      <c r="I233" s="6">
        <v>245599</v>
      </c>
      <c r="J233" s="6"/>
      <c r="K233" s="6">
        <v>0</v>
      </c>
      <c r="L233" s="6"/>
      <c r="M233" s="6">
        <v>0</v>
      </c>
      <c r="N233" s="6"/>
      <c r="O233" s="6">
        <v>0</v>
      </c>
      <c r="P233" s="6"/>
      <c r="Q233" s="6">
        <f t="shared" si="9"/>
        <v>245599</v>
      </c>
      <c r="R233" s="6"/>
      <c r="S233" s="6">
        <v>0</v>
      </c>
      <c r="T233" s="6"/>
      <c r="U233" s="6">
        <v>2077258</v>
      </c>
      <c r="V233" s="6"/>
      <c r="W233" s="6">
        <v>0</v>
      </c>
      <c r="X233" s="6"/>
      <c r="Y233" s="6">
        <v>303295</v>
      </c>
      <c r="Z233" s="6"/>
      <c r="AA233" s="6">
        <f t="shared" si="10"/>
        <v>2380553</v>
      </c>
      <c r="AB233" s="6"/>
      <c r="AC233" s="6">
        <v>317687</v>
      </c>
      <c r="AD233" s="6"/>
      <c r="AE233" s="6">
        <v>-108693</v>
      </c>
      <c r="AF233" s="6"/>
      <c r="AG233" s="6">
        <f t="shared" si="11"/>
        <v>208994</v>
      </c>
      <c r="AH233" s="6"/>
      <c r="AI233" s="6">
        <v>6101737</v>
      </c>
      <c r="AJ233" s="6"/>
      <c r="AK233" s="6">
        <v>-1509560</v>
      </c>
      <c r="AL233" s="6"/>
      <c r="AM233" s="20">
        <v>-538546</v>
      </c>
      <c r="AN233" s="20"/>
      <c r="AO233" s="20">
        <v>-538546</v>
      </c>
      <c r="AP233" s="20"/>
      <c r="AQ233" s="20">
        <v>-538546</v>
      </c>
      <c r="AR233" s="20"/>
      <c r="AS233" s="20">
        <v>-519314</v>
      </c>
      <c r="AT233" s="20"/>
      <c r="AU233" s="20">
        <v>0</v>
      </c>
      <c r="AV233" s="20"/>
      <c r="AW233" s="20">
        <v>0</v>
      </c>
      <c r="AX233" s="20"/>
    </row>
    <row r="234" spans="1:50" s="9" customFormat="1" ht="13.8" x14ac:dyDescent="0.25">
      <c r="A234" s="9">
        <v>294</v>
      </c>
      <c r="B234" s="39" t="s">
        <v>232</v>
      </c>
      <c r="C234" s="7">
        <v>294</v>
      </c>
      <c r="E234" s="6">
        <v>16171</v>
      </c>
      <c r="G234" s="6">
        <v>10005</v>
      </c>
      <c r="H234" s="6"/>
      <c r="I234" s="6">
        <v>1256</v>
      </c>
      <c r="J234" s="6"/>
      <c r="K234" s="6">
        <v>0</v>
      </c>
      <c r="L234" s="6"/>
      <c r="M234" s="6">
        <v>0</v>
      </c>
      <c r="N234" s="6"/>
      <c r="O234" s="6">
        <v>2904</v>
      </c>
      <c r="P234" s="6"/>
      <c r="Q234" s="6">
        <f t="shared" si="9"/>
        <v>4160</v>
      </c>
      <c r="R234" s="6"/>
      <c r="S234" s="6">
        <v>0</v>
      </c>
      <c r="T234" s="6"/>
      <c r="U234" s="6">
        <v>10626</v>
      </c>
      <c r="V234" s="6"/>
      <c r="W234" s="6">
        <v>0</v>
      </c>
      <c r="X234" s="6"/>
      <c r="Y234" s="6">
        <v>0</v>
      </c>
      <c r="Z234" s="6"/>
      <c r="AA234" s="6">
        <f t="shared" si="10"/>
        <v>10626</v>
      </c>
      <c r="AB234" s="6"/>
      <c r="AC234" s="6">
        <v>1625</v>
      </c>
      <c r="AD234" s="6"/>
      <c r="AE234" s="6">
        <v>929</v>
      </c>
      <c r="AF234" s="6"/>
      <c r="AG234" s="6">
        <f t="shared" si="11"/>
        <v>2554</v>
      </c>
      <c r="AH234" s="6"/>
      <c r="AI234" s="6">
        <v>31214</v>
      </c>
      <c r="AJ234" s="6"/>
      <c r="AK234" s="6">
        <v>-7722</v>
      </c>
      <c r="AL234" s="6"/>
      <c r="AM234" s="20">
        <v>-1270</v>
      </c>
      <c r="AN234" s="20"/>
      <c r="AO234" s="20">
        <v>-1270</v>
      </c>
      <c r="AP234" s="20"/>
      <c r="AQ234" s="20">
        <v>-1271</v>
      </c>
      <c r="AR234" s="20"/>
      <c r="AS234" s="20">
        <v>-2657</v>
      </c>
      <c r="AT234" s="20"/>
      <c r="AU234" s="20">
        <v>0</v>
      </c>
      <c r="AV234" s="20"/>
      <c r="AW234" s="20">
        <v>0</v>
      </c>
      <c r="AX234" s="20"/>
    </row>
    <row r="235" spans="1:50" s="9" customFormat="1" ht="13.8" x14ac:dyDescent="0.25">
      <c r="A235" s="9">
        <v>295</v>
      </c>
      <c r="B235" s="39" t="s">
        <v>233</v>
      </c>
      <c r="C235" s="7">
        <v>295</v>
      </c>
      <c r="E235" s="6">
        <v>16140</v>
      </c>
      <c r="G235" s="6">
        <v>-648</v>
      </c>
      <c r="H235" s="6"/>
      <c r="I235" s="6">
        <v>-81</v>
      </c>
      <c r="J235" s="6"/>
      <c r="K235" s="6">
        <v>0</v>
      </c>
      <c r="L235" s="6"/>
      <c r="M235" s="6">
        <v>0</v>
      </c>
      <c r="N235" s="6"/>
      <c r="O235" s="6">
        <v>0</v>
      </c>
      <c r="P235" s="6"/>
      <c r="Q235" s="6">
        <f t="shared" si="9"/>
        <v>-81</v>
      </c>
      <c r="R235" s="6"/>
      <c r="S235" s="6">
        <v>0</v>
      </c>
      <c r="T235" s="6"/>
      <c r="U235" s="6">
        <v>-688</v>
      </c>
      <c r="V235" s="6"/>
      <c r="W235" s="6">
        <v>0</v>
      </c>
      <c r="X235" s="6"/>
      <c r="Y235" s="6">
        <v>13078</v>
      </c>
      <c r="Z235" s="6"/>
      <c r="AA235" s="6">
        <f t="shared" si="10"/>
        <v>12390</v>
      </c>
      <c r="AB235" s="6"/>
      <c r="AC235" s="6">
        <v>-105</v>
      </c>
      <c r="AD235" s="6"/>
      <c r="AE235" s="6">
        <v>-4357</v>
      </c>
      <c r="AF235" s="6"/>
      <c r="AG235" s="6">
        <f t="shared" si="11"/>
        <v>-4462</v>
      </c>
      <c r="AH235" s="6"/>
      <c r="AI235" s="6">
        <v>-2021</v>
      </c>
      <c r="AJ235" s="6"/>
      <c r="AK235" s="6">
        <v>500</v>
      </c>
      <c r="AL235" s="6"/>
      <c r="AM235" s="20">
        <v>-4215</v>
      </c>
      <c r="AN235" s="20"/>
      <c r="AO235" s="20">
        <v>-4215</v>
      </c>
      <c r="AP235" s="20"/>
      <c r="AQ235" s="20">
        <v>-4213</v>
      </c>
      <c r="AR235" s="20"/>
      <c r="AS235" s="20">
        <v>172</v>
      </c>
      <c r="AT235" s="20"/>
      <c r="AU235" s="20">
        <v>0</v>
      </c>
      <c r="AV235" s="20"/>
      <c r="AW235" s="20">
        <v>0</v>
      </c>
      <c r="AX235" s="20"/>
    </row>
    <row r="236" spans="1:50" s="9" customFormat="1" ht="13.8" x14ac:dyDescent="0.25">
      <c r="A236" s="9">
        <v>297</v>
      </c>
      <c r="B236" s="39" t="s">
        <v>14</v>
      </c>
      <c r="C236" s="7">
        <v>297</v>
      </c>
      <c r="E236" s="6">
        <v>51883</v>
      </c>
      <c r="G236" s="6">
        <v>22851</v>
      </c>
      <c r="H236" s="6"/>
      <c r="I236" s="6">
        <v>2869</v>
      </c>
      <c r="J236" s="6"/>
      <c r="K236" s="6">
        <v>0</v>
      </c>
      <c r="L236" s="6"/>
      <c r="M236" s="6">
        <v>0</v>
      </c>
      <c r="N236" s="6"/>
      <c r="O236" s="6">
        <v>0</v>
      </c>
      <c r="P236" s="6"/>
      <c r="Q236" s="6">
        <f t="shared" si="9"/>
        <v>2869</v>
      </c>
      <c r="R236" s="6"/>
      <c r="S236" s="6">
        <v>0</v>
      </c>
      <c r="T236" s="6"/>
      <c r="U236" s="6">
        <v>24270</v>
      </c>
      <c r="V236" s="6"/>
      <c r="W236" s="6">
        <v>0</v>
      </c>
      <c r="X236" s="6"/>
      <c r="Y236" s="6">
        <v>4580</v>
      </c>
      <c r="Z236" s="6"/>
      <c r="AA236" s="6">
        <f t="shared" si="10"/>
        <v>28850</v>
      </c>
      <c r="AB236" s="6"/>
      <c r="AC236" s="6">
        <v>3712</v>
      </c>
      <c r="AD236" s="6"/>
      <c r="AE236" s="6">
        <v>-1616</v>
      </c>
      <c r="AF236" s="6"/>
      <c r="AG236" s="6">
        <f t="shared" si="11"/>
        <v>2096</v>
      </c>
      <c r="AH236" s="6"/>
      <c r="AI236" s="6">
        <v>71289</v>
      </c>
      <c r="AJ236" s="6"/>
      <c r="AK236" s="6">
        <v>-17637</v>
      </c>
      <c r="AL236" s="6"/>
      <c r="AM236" s="20">
        <v>-6638</v>
      </c>
      <c r="AN236" s="20"/>
      <c r="AO236" s="20">
        <v>-6638</v>
      </c>
      <c r="AP236" s="20"/>
      <c r="AQ236" s="20">
        <v>-6636</v>
      </c>
      <c r="AR236" s="20"/>
      <c r="AS236" s="20">
        <v>-6067</v>
      </c>
      <c r="AT236" s="20"/>
      <c r="AU236" s="20">
        <v>0</v>
      </c>
      <c r="AV236" s="20"/>
      <c r="AW236" s="20">
        <v>0</v>
      </c>
      <c r="AX236" s="20"/>
    </row>
    <row r="237" spans="1:50" s="9" customFormat="1" ht="13.8" x14ac:dyDescent="0.25">
      <c r="A237" s="9">
        <v>298</v>
      </c>
      <c r="B237" s="39" t="s">
        <v>234</v>
      </c>
      <c r="C237" s="7">
        <v>298</v>
      </c>
      <c r="E237" s="6">
        <v>777313</v>
      </c>
      <c r="G237" s="6">
        <v>310843</v>
      </c>
      <c r="H237" s="6"/>
      <c r="I237" s="6">
        <v>39033</v>
      </c>
      <c r="J237" s="6"/>
      <c r="K237" s="6">
        <v>0</v>
      </c>
      <c r="L237" s="6"/>
      <c r="M237" s="6">
        <v>0</v>
      </c>
      <c r="N237" s="6"/>
      <c r="O237" s="6">
        <v>0</v>
      </c>
      <c r="P237" s="6"/>
      <c r="Q237" s="6">
        <f t="shared" si="9"/>
        <v>39033</v>
      </c>
      <c r="R237" s="6"/>
      <c r="S237" s="6">
        <v>0</v>
      </c>
      <c r="T237" s="6"/>
      <c r="U237" s="6">
        <v>330135</v>
      </c>
      <c r="V237" s="6"/>
      <c r="W237" s="6">
        <v>0</v>
      </c>
      <c r="X237" s="6"/>
      <c r="Y237" s="6">
        <v>115967</v>
      </c>
      <c r="Z237" s="6"/>
      <c r="AA237" s="6">
        <f t="shared" si="10"/>
        <v>446102</v>
      </c>
      <c r="AB237" s="6"/>
      <c r="AC237" s="6">
        <v>50490</v>
      </c>
      <c r="AD237" s="6"/>
      <c r="AE237" s="6">
        <v>-39863</v>
      </c>
      <c r="AF237" s="6"/>
      <c r="AG237" s="6">
        <f t="shared" si="11"/>
        <v>10627</v>
      </c>
      <c r="AH237" s="6"/>
      <c r="AI237" s="6">
        <v>969739</v>
      </c>
      <c r="AJ237" s="6"/>
      <c r="AK237" s="6">
        <v>-239912</v>
      </c>
      <c r="AL237" s="6"/>
      <c r="AM237" s="20">
        <v>-108179</v>
      </c>
      <c r="AN237" s="20"/>
      <c r="AO237" s="20">
        <v>-108179</v>
      </c>
      <c r="AP237" s="20"/>
      <c r="AQ237" s="20">
        <v>-108178</v>
      </c>
      <c r="AR237" s="20"/>
      <c r="AS237" s="20">
        <v>-82534</v>
      </c>
      <c r="AT237" s="20"/>
      <c r="AU237" s="20">
        <v>0</v>
      </c>
      <c r="AV237" s="20"/>
      <c r="AW237" s="20">
        <v>0</v>
      </c>
      <c r="AX237" s="20"/>
    </row>
    <row r="238" spans="1:50" s="9" customFormat="1" ht="13.8" x14ac:dyDescent="0.25">
      <c r="A238" s="9">
        <v>299</v>
      </c>
      <c r="B238" s="39" t="s">
        <v>235</v>
      </c>
      <c r="C238" s="7">
        <v>299</v>
      </c>
      <c r="E238" s="6">
        <v>166229</v>
      </c>
      <c r="G238" s="6">
        <v>81032</v>
      </c>
      <c r="H238" s="6"/>
      <c r="I238" s="6">
        <v>10175</v>
      </c>
      <c r="J238" s="6"/>
      <c r="K238" s="6">
        <v>0</v>
      </c>
      <c r="L238" s="6"/>
      <c r="M238" s="6">
        <v>0</v>
      </c>
      <c r="N238" s="6"/>
      <c r="O238" s="6">
        <v>0</v>
      </c>
      <c r="P238" s="6"/>
      <c r="Q238" s="6">
        <f t="shared" si="9"/>
        <v>10175</v>
      </c>
      <c r="R238" s="6"/>
      <c r="S238" s="6">
        <v>0</v>
      </c>
      <c r="T238" s="6"/>
      <c r="U238" s="6">
        <v>86061</v>
      </c>
      <c r="V238" s="6"/>
      <c r="W238" s="6">
        <v>0</v>
      </c>
      <c r="X238" s="6"/>
      <c r="Y238" s="6">
        <v>2927</v>
      </c>
      <c r="Z238" s="6"/>
      <c r="AA238" s="6">
        <f t="shared" si="10"/>
        <v>88988</v>
      </c>
      <c r="AB238" s="6"/>
      <c r="AC238" s="6">
        <v>13162</v>
      </c>
      <c r="AD238" s="6"/>
      <c r="AE238" s="6">
        <v>-1291</v>
      </c>
      <c r="AF238" s="6"/>
      <c r="AG238" s="6">
        <f t="shared" si="11"/>
        <v>11871</v>
      </c>
      <c r="AH238" s="6"/>
      <c r="AI238" s="6">
        <v>252797</v>
      </c>
      <c r="AJ238" s="6"/>
      <c r="AK238" s="6">
        <v>-62542</v>
      </c>
      <c r="AL238" s="6"/>
      <c r="AM238" s="20">
        <v>-19099</v>
      </c>
      <c r="AN238" s="20"/>
      <c r="AO238" s="20">
        <v>-19099</v>
      </c>
      <c r="AP238" s="20"/>
      <c r="AQ238" s="20">
        <v>-19099</v>
      </c>
      <c r="AR238" s="20"/>
      <c r="AS238" s="20">
        <v>-21515</v>
      </c>
      <c r="AT238" s="20"/>
      <c r="AU238" s="20">
        <v>0</v>
      </c>
      <c r="AV238" s="20"/>
      <c r="AW238" s="20">
        <v>0</v>
      </c>
      <c r="AX238" s="20"/>
    </row>
    <row r="239" spans="1:50" s="9" customFormat="1" ht="13.8" x14ac:dyDescent="0.25">
      <c r="A239" s="9">
        <v>300</v>
      </c>
      <c r="B239" s="39" t="s">
        <v>236</v>
      </c>
      <c r="C239" s="7">
        <v>300</v>
      </c>
      <c r="E239" s="6">
        <v>138852</v>
      </c>
      <c r="G239" s="6">
        <v>70822</v>
      </c>
      <c r="H239" s="6"/>
      <c r="I239" s="6">
        <v>8893</v>
      </c>
      <c r="J239" s="6"/>
      <c r="K239" s="6">
        <v>0</v>
      </c>
      <c r="L239" s="6"/>
      <c r="M239" s="6">
        <v>0</v>
      </c>
      <c r="N239" s="6"/>
      <c r="O239" s="6">
        <v>2266</v>
      </c>
      <c r="P239" s="6"/>
      <c r="Q239" s="6">
        <f t="shared" si="9"/>
        <v>11159</v>
      </c>
      <c r="R239" s="6"/>
      <c r="S239" s="6">
        <v>0</v>
      </c>
      <c r="T239" s="6"/>
      <c r="U239" s="6">
        <v>75218</v>
      </c>
      <c r="V239" s="6"/>
      <c r="W239" s="6">
        <v>0</v>
      </c>
      <c r="X239" s="6"/>
      <c r="Y239" s="6">
        <v>0</v>
      </c>
      <c r="Z239" s="6"/>
      <c r="AA239" s="6">
        <f t="shared" si="10"/>
        <v>75218</v>
      </c>
      <c r="AB239" s="6"/>
      <c r="AC239" s="6">
        <v>11503</v>
      </c>
      <c r="AD239" s="6"/>
      <c r="AE239" s="6">
        <v>480</v>
      </c>
      <c r="AF239" s="6"/>
      <c r="AG239" s="6">
        <f t="shared" si="11"/>
        <v>11983</v>
      </c>
      <c r="AH239" s="6"/>
      <c r="AI239" s="6">
        <v>220945</v>
      </c>
      <c r="AJ239" s="6"/>
      <c r="AK239" s="6">
        <v>-54661</v>
      </c>
      <c r="AL239" s="6"/>
      <c r="AM239" s="20">
        <v>-15085</v>
      </c>
      <c r="AN239" s="20"/>
      <c r="AO239" s="20">
        <v>-15085</v>
      </c>
      <c r="AP239" s="20"/>
      <c r="AQ239" s="20">
        <v>-15083</v>
      </c>
      <c r="AR239" s="20"/>
      <c r="AS239" s="20">
        <v>-18804</v>
      </c>
      <c r="AT239" s="20"/>
      <c r="AU239" s="20">
        <v>0</v>
      </c>
      <c r="AV239" s="20"/>
      <c r="AW239" s="20">
        <v>0</v>
      </c>
      <c r="AX239" s="20"/>
    </row>
    <row r="240" spans="1:50" s="9" customFormat="1" ht="13.8" x14ac:dyDescent="0.25">
      <c r="A240" s="9">
        <v>301</v>
      </c>
      <c r="B240" s="39" t="s">
        <v>237</v>
      </c>
      <c r="C240" s="7">
        <v>301</v>
      </c>
      <c r="E240" s="6">
        <v>145517</v>
      </c>
      <c r="G240" s="6">
        <v>75497</v>
      </c>
      <c r="H240" s="6"/>
      <c r="I240" s="6">
        <v>9480</v>
      </c>
      <c r="J240" s="6"/>
      <c r="K240" s="6">
        <v>0</v>
      </c>
      <c r="L240" s="6"/>
      <c r="M240" s="6">
        <v>0</v>
      </c>
      <c r="N240" s="6"/>
      <c r="O240" s="6">
        <v>4291</v>
      </c>
      <c r="P240" s="6"/>
      <c r="Q240" s="6">
        <f t="shared" si="9"/>
        <v>13771</v>
      </c>
      <c r="R240" s="6"/>
      <c r="S240" s="6">
        <v>0</v>
      </c>
      <c r="T240" s="6"/>
      <c r="U240" s="6">
        <v>80183</v>
      </c>
      <c r="V240" s="6"/>
      <c r="W240" s="6">
        <v>0</v>
      </c>
      <c r="X240" s="6"/>
      <c r="Y240" s="6">
        <v>0</v>
      </c>
      <c r="Z240" s="6"/>
      <c r="AA240" s="6">
        <f t="shared" si="10"/>
        <v>80183</v>
      </c>
      <c r="AB240" s="6"/>
      <c r="AC240" s="6">
        <v>12263</v>
      </c>
      <c r="AD240" s="6"/>
      <c r="AE240" s="6">
        <v>1190</v>
      </c>
      <c r="AF240" s="6"/>
      <c r="AG240" s="6">
        <f t="shared" si="11"/>
        <v>13453</v>
      </c>
      <c r="AH240" s="6"/>
      <c r="AI240" s="6">
        <v>235529</v>
      </c>
      <c r="AJ240" s="6"/>
      <c r="AK240" s="6">
        <v>-58269</v>
      </c>
      <c r="AL240" s="6"/>
      <c r="AM240" s="20">
        <v>-15456</v>
      </c>
      <c r="AN240" s="20"/>
      <c r="AO240" s="20">
        <v>-15456</v>
      </c>
      <c r="AP240" s="20"/>
      <c r="AQ240" s="20">
        <v>-15455</v>
      </c>
      <c r="AR240" s="20"/>
      <c r="AS240" s="20">
        <v>-20046</v>
      </c>
      <c r="AT240" s="20"/>
      <c r="AU240" s="20">
        <v>0</v>
      </c>
      <c r="AV240" s="20"/>
      <c r="AW240" s="20">
        <v>0</v>
      </c>
      <c r="AX240" s="20"/>
    </row>
    <row r="241" spans="1:50" s="9" customFormat="1" ht="13.8" x14ac:dyDescent="0.25">
      <c r="A241" s="9">
        <v>302</v>
      </c>
      <c r="B241" s="39" t="s">
        <v>322</v>
      </c>
      <c r="C241" s="7">
        <v>302</v>
      </c>
      <c r="E241" s="6">
        <v>1051022</v>
      </c>
      <c r="G241" s="6">
        <v>495911</v>
      </c>
      <c r="H241" s="6"/>
      <c r="I241" s="6">
        <v>62272</v>
      </c>
      <c r="J241" s="6"/>
      <c r="K241" s="6">
        <v>0</v>
      </c>
      <c r="L241" s="6"/>
      <c r="M241" s="6">
        <v>0</v>
      </c>
      <c r="N241" s="6"/>
      <c r="O241" s="6">
        <v>0</v>
      </c>
      <c r="P241" s="6"/>
      <c r="Q241" s="6">
        <f t="shared" si="9"/>
        <v>62272</v>
      </c>
      <c r="R241" s="6"/>
      <c r="S241" s="6">
        <v>0</v>
      </c>
      <c r="T241" s="6"/>
      <c r="U241" s="6">
        <v>526689</v>
      </c>
      <c r="V241" s="6"/>
      <c r="W241" s="6">
        <v>0</v>
      </c>
      <c r="X241" s="6"/>
      <c r="Y241" s="6">
        <v>43198</v>
      </c>
      <c r="Z241" s="6"/>
      <c r="AA241" s="6">
        <f t="shared" si="10"/>
        <v>569887</v>
      </c>
      <c r="AB241" s="6"/>
      <c r="AC241" s="6">
        <v>80550</v>
      </c>
      <c r="AD241" s="6"/>
      <c r="AE241" s="6">
        <v>-16321</v>
      </c>
      <c r="AF241" s="6"/>
      <c r="AG241" s="6">
        <f t="shared" si="11"/>
        <v>64229</v>
      </c>
      <c r="AH241" s="6"/>
      <c r="AI241" s="6">
        <v>1547097</v>
      </c>
      <c r="AJ241" s="6"/>
      <c r="AK241" s="6">
        <v>-382749</v>
      </c>
      <c r="AL241" s="6"/>
      <c r="AM241" s="20">
        <v>-125315</v>
      </c>
      <c r="AN241" s="20"/>
      <c r="AO241" s="20">
        <v>-125315</v>
      </c>
      <c r="AP241" s="20"/>
      <c r="AQ241" s="20">
        <v>-125312</v>
      </c>
      <c r="AR241" s="20"/>
      <c r="AS241" s="20">
        <v>-131672</v>
      </c>
      <c r="AT241" s="20"/>
      <c r="AU241" s="20">
        <v>0</v>
      </c>
      <c r="AV241" s="20"/>
      <c r="AW241" s="20">
        <v>0</v>
      </c>
      <c r="AX241" s="20"/>
    </row>
    <row r="242" spans="1:50" s="9" customFormat="1" ht="13.8" x14ac:dyDescent="0.25">
      <c r="A242" s="9">
        <v>303</v>
      </c>
      <c r="B242" s="39" t="s">
        <v>238</v>
      </c>
      <c r="C242" s="7">
        <v>303</v>
      </c>
      <c r="E242" s="6">
        <v>1732232</v>
      </c>
      <c r="G242" s="6">
        <v>743069</v>
      </c>
      <c r="H242" s="6"/>
      <c r="I242" s="6">
        <v>93307</v>
      </c>
      <c r="J242" s="6"/>
      <c r="K242" s="6">
        <v>0</v>
      </c>
      <c r="L242" s="6"/>
      <c r="M242" s="6">
        <v>0</v>
      </c>
      <c r="N242" s="6"/>
      <c r="O242" s="6">
        <v>0</v>
      </c>
      <c r="P242" s="6"/>
      <c r="Q242" s="6">
        <f t="shared" si="9"/>
        <v>93307</v>
      </c>
      <c r="R242" s="6"/>
      <c r="S242" s="6">
        <v>0</v>
      </c>
      <c r="T242" s="6"/>
      <c r="U242" s="6">
        <v>789187</v>
      </c>
      <c r="V242" s="6"/>
      <c r="W242" s="6">
        <v>0</v>
      </c>
      <c r="X242" s="6"/>
      <c r="Y242" s="6">
        <v>182770</v>
      </c>
      <c r="Z242" s="6"/>
      <c r="AA242" s="6">
        <f t="shared" si="10"/>
        <v>971957</v>
      </c>
      <c r="AB242" s="6"/>
      <c r="AC242" s="6">
        <v>120695</v>
      </c>
      <c r="AD242" s="6"/>
      <c r="AE242" s="6">
        <v>-63809</v>
      </c>
      <c r="AF242" s="6"/>
      <c r="AG242" s="6">
        <f t="shared" si="11"/>
        <v>56886</v>
      </c>
      <c r="AH242" s="6"/>
      <c r="AI242" s="6">
        <v>2318156</v>
      </c>
      <c r="AJ242" s="6"/>
      <c r="AK242" s="6">
        <v>-573508</v>
      </c>
      <c r="AL242" s="6"/>
      <c r="AM242" s="20">
        <v>-227119</v>
      </c>
      <c r="AN242" s="20"/>
      <c r="AO242" s="20">
        <v>-227119</v>
      </c>
      <c r="AP242" s="20"/>
      <c r="AQ242" s="20">
        <v>-227116</v>
      </c>
      <c r="AR242" s="20"/>
      <c r="AS242" s="20">
        <v>-197297</v>
      </c>
      <c r="AT242" s="20"/>
      <c r="AU242" s="20">
        <v>0</v>
      </c>
      <c r="AV242" s="20"/>
      <c r="AW242" s="20">
        <v>0</v>
      </c>
      <c r="AX242" s="20"/>
    </row>
    <row r="243" spans="1:50" s="9" customFormat="1" ht="13.8" x14ac:dyDescent="0.25">
      <c r="A243" s="9">
        <v>304</v>
      </c>
      <c r="B243" s="39" t="s">
        <v>239</v>
      </c>
      <c r="C243" s="7">
        <v>304</v>
      </c>
      <c r="D243" s="18"/>
      <c r="E243" s="6">
        <v>930317</v>
      </c>
      <c r="F243" s="18"/>
      <c r="G243" s="6">
        <v>445414</v>
      </c>
      <c r="H243" s="6"/>
      <c r="I243" s="6">
        <v>55931</v>
      </c>
      <c r="J243" s="6"/>
      <c r="K243" s="6">
        <v>0</v>
      </c>
      <c r="L243" s="6"/>
      <c r="M243" s="6">
        <v>0</v>
      </c>
      <c r="N243" s="6"/>
      <c r="O243" s="6">
        <v>0</v>
      </c>
      <c r="P243" s="6"/>
      <c r="Q243" s="6">
        <f t="shared" si="9"/>
        <v>55931</v>
      </c>
      <c r="R243" s="6"/>
      <c r="S243" s="6">
        <v>0</v>
      </c>
      <c r="T243" s="6"/>
      <c r="U243" s="6">
        <v>473058</v>
      </c>
      <c r="V243" s="6"/>
      <c r="W243" s="6">
        <v>0</v>
      </c>
      <c r="X243" s="6"/>
      <c r="Y243" s="6">
        <v>28539</v>
      </c>
      <c r="Z243" s="6"/>
      <c r="AA243" s="6">
        <f t="shared" si="10"/>
        <v>501597</v>
      </c>
      <c r="AB243" s="6"/>
      <c r="AC243" s="6">
        <v>72348</v>
      </c>
      <c r="AD243" s="6"/>
      <c r="AE243" s="6">
        <v>-11243</v>
      </c>
      <c r="AF243" s="6"/>
      <c r="AG243" s="6">
        <f t="shared" si="11"/>
        <v>61105</v>
      </c>
      <c r="AH243" s="6"/>
      <c r="AI243" s="6">
        <v>1389559</v>
      </c>
      <c r="AJ243" s="6"/>
      <c r="AK243" s="6">
        <v>-343775</v>
      </c>
      <c r="AL243" s="6"/>
      <c r="AM243" s="20">
        <v>-109133</v>
      </c>
      <c r="AN243" s="20"/>
      <c r="AO243" s="20">
        <v>-109133</v>
      </c>
      <c r="AP243" s="20"/>
      <c r="AQ243" s="20">
        <v>-109134</v>
      </c>
      <c r="AR243" s="20"/>
      <c r="AS243" s="20">
        <v>-118264</v>
      </c>
      <c r="AT243" s="20"/>
      <c r="AU243" s="20">
        <v>0</v>
      </c>
      <c r="AV243" s="20"/>
      <c r="AW243" s="20">
        <v>0</v>
      </c>
      <c r="AX243" s="20"/>
    </row>
    <row r="244" spans="1:50" s="9" customFormat="1" ht="13.8" x14ac:dyDescent="0.25">
      <c r="A244" s="9">
        <v>305</v>
      </c>
      <c r="B244" s="39" t="s">
        <v>240</v>
      </c>
      <c r="C244" s="7">
        <v>305</v>
      </c>
      <c r="E244" s="6">
        <v>187640</v>
      </c>
      <c r="G244" s="6">
        <v>111004</v>
      </c>
      <c r="H244" s="6"/>
      <c r="I244" s="6">
        <v>13939</v>
      </c>
      <c r="J244" s="6"/>
      <c r="K244" s="6">
        <v>0</v>
      </c>
      <c r="L244" s="6"/>
      <c r="M244" s="6">
        <v>0</v>
      </c>
      <c r="N244" s="6"/>
      <c r="O244" s="6">
        <v>26044</v>
      </c>
      <c r="P244" s="6"/>
      <c r="Q244" s="6">
        <f t="shared" si="9"/>
        <v>39983</v>
      </c>
      <c r="R244" s="6"/>
      <c r="S244" s="6">
        <v>0</v>
      </c>
      <c r="T244" s="6"/>
      <c r="U244" s="6">
        <v>117893</v>
      </c>
      <c r="V244" s="6"/>
      <c r="W244" s="6">
        <v>0</v>
      </c>
      <c r="X244" s="6"/>
      <c r="Y244" s="6">
        <v>0</v>
      </c>
      <c r="Z244" s="6"/>
      <c r="AA244" s="6">
        <f t="shared" si="10"/>
        <v>117893</v>
      </c>
      <c r="AB244" s="6"/>
      <c r="AC244" s="6">
        <v>18030</v>
      </c>
      <c r="AD244" s="6"/>
      <c r="AE244" s="6">
        <v>8250</v>
      </c>
      <c r="AF244" s="6"/>
      <c r="AG244" s="6">
        <f t="shared" si="11"/>
        <v>26280</v>
      </c>
      <c r="AH244" s="6"/>
      <c r="AI244" s="6">
        <v>346299</v>
      </c>
      <c r="AJ244" s="6"/>
      <c r="AK244" s="6">
        <v>-85674</v>
      </c>
      <c r="AL244" s="6"/>
      <c r="AM244" s="20">
        <v>-16146</v>
      </c>
      <c r="AN244" s="20"/>
      <c r="AO244" s="20">
        <v>-16146</v>
      </c>
      <c r="AP244" s="20"/>
      <c r="AQ244" s="20">
        <v>-16144</v>
      </c>
      <c r="AR244" s="20"/>
      <c r="AS244" s="20">
        <v>-29473</v>
      </c>
      <c r="AT244" s="20"/>
      <c r="AU244" s="20">
        <v>0</v>
      </c>
      <c r="AV244" s="20"/>
      <c r="AW244" s="20">
        <v>0</v>
      </c>
      <c r="AX244" s="20"/>
    </row>
    <row r="245" spans="1:50" s="9" customFormat="1" ht="13.8" x14ac:dyDescent="0.25">
      <c r="A245" s="9">
        <v>306</v>
      </c>
      <c r="B245" s="39" t="s">
        <v>241</v>
      </c>
      <c r="C245" s="7">
        <v>306</v>
      </c>
      <c r="E245" s="6">
        <v>12898</v>
      </c>
      <c r="G245" s="6">
        <v>9127</v>
      </c>
      <c r="H245" s="6"/>
      <c r="I245" s="6">
        <v>1146</v>
      </c>
      <c r="J245" s="6"/>
      <c r="K245" s="6">
        <v>0</v>
      </c>
      <c r="L245" s="6"/>
      <c r="M245" s="6">
        <v>0</v>
      </c>
      <c r="N245" s="6"/>
      <c r="O245" s="6">
        <v>4039</v>
      </c>
      <c r="P245" s="6"/>
      <c r="Q245" s="6">
        <f t="shared" si="9"/>
        <v>5185</v>
      </c>
      <c r="R245" s="6"/>
      <c r="S245" s="6">
        <v>0</v>
      </c>
      <c r="T245" s="6"/>
      <c r="U245" s="6">
        <v>9693</v>
      </c>
      <c r="V245" s="6"/>
      <c r="W245" s="6">
        <v>0</v>
      </c>
      <c r="X245" s="6"/>
      <c r="Y245" s="6">
        <v>0</v>
      </c>
      <c r="Z245" s="6"/>
      <c r="AA245" s="6">
        <f t="shared" si="10"/>
        <v>9693</v>
      </c>
      <c r="AB245" s="6"/>
      <c r="AC245" s="6">
        <v>1482</v>
      </c>
      <c r="AD245" s="6"/>
      <c r="AE245" s="6">
        <v>1311</v>
      </c>
      <c r="AF245" s="6"/>
      <c r="AG245" s="6">
        <f t="shared" si="11"/>
        <v>2793</v>
      </c>
      <c r="AH245" s="6"/>
      <c r="AI245" s="6">
        <v>28473</v>
      </c>
      <c r="AJ245" s="6"/>
      <c r="AK245" s="6">
        <v>-7044</v>
      </c>
      <c r="AL245" s="6"/>
      <c r="AM245" s="20">
        <v>-695</v>
      </c>
      <c r="AN245" s="20"/>
      <c r="AO245" s="20">
        <v>-695</v>
      </c>
      <c r="AP245" s="20"/>
      <c r="AQ245" s="20">
        <v>-694</v>
      </c>
      <c r="AR245" s="20"/>
      <c r="AS245" s="20">
        <v>-2423</v>
      </c>
      <c r="AT245" s="20"/>
      <c r="AU245" s="20">
        <v>0</v>
      </c>
      <c r="AV245" s="20"/>
      <c r="AW245" s="20">
        <v>0</v>
      </c>
      <c r="AX245" s="20"/>
    </row>
    <row r="246" spans="1:50" s="9" customFormat="1" ht="13.8" x14ac:dyDescent="0.25">
      <c r="A246" s="9">
        <v>307</v>
      </c>
      <c r="B246" s="39" t="s">
        <v>242</v>
      </c>
      <c r="C246" s="7">
        <v>307</v>
      </c>
      <c r="E246" s="6">
        <v>49698</v>
      </c>
      <c r="G246" s="6">
        <v>27303</v>
      </c>
      <c r="H246" s="6"/>
      <c r="I246" s="6">
        <v>3428</v>
      </c>
      <c r="J246" s="6"/>
      <c r="K246" s="6">
        <v>0</v>
      </c>
      <c r="L246" s="6"/>
      <c r="M246" s="6">
        <v>0</v>
      </c>
      <c r="N246" s="6"/>
      <c r="O246" s="6">
        <v>3748</v>
      </c>
      <c r="P246" s="6"/>
      <c r="Q246" s="6">
        <f t="shared" si="9"/>
        <v>7176</v>
      </c>
      <c r="R246" s="6"/>
      <c r="S246" s="6">
        <v>0</v>
      </c>
      <c r="T246" s="6"/>
      <c r="U246" s="6">
        <v>28998</v>
      </c>
      <c r="V246" s="6"/>
      <c r="W246" s="6">
        <v>0</v>
      </c>
      <c r="X246" s="6"/>
      <c r="Y246" s="6">
        <v>0</v>
      </c>
      <c r="Z246" s="6"/>
      <c r="AA246" s="6">
        <f t="shared" si="10"/>
        <v>28998</v>
      </c>
      <c r="AB246" s="6"/>
      <c r="AC246" s="6">
        <v>4435</v>
      </c>
      <c r="AD246" s="6"/>
      <c r="AE246" s="6">
        <v>1143</v>
      </c>
      <c r="AF246" s="6"/>
      <c r="AG246" s="6">
        <f t="shared" si="11"/>
        <v>5578</v>
      </c>
      <c r="AH246" s="6"/>
      <c r="AI246" s="6">
        <v>85178</v>
      </c>
      <c r="AJ246" s="6"/>
      <c r="AK246" s="6">
        <v>-21073</v>
      </c>
      <c r="AL246" s="6"/>
      <c r="AM246" s="20">
        <v>-4857</v>
      </c>
      <c r="AN246" s="20"/>
      <c r="AO246" s="20">
        <v>-4857</v>
      </c>
      <c r="AP246" s="20"/>
      <c r="AQ246" s="20">
        <v>-4857</v>
      </c>
      <c r="AR246" s="20"/>
      <c r="AS246" s="20">
        <v>-7249</v>
      </c>
      <c r="AT246" s="20"/>
      <c r="AU246" s="20">
        <v>0</v>
      </c>
      <c r="AV246" s="20"/>
      <c r="AW246" s="20">
        <v>0</v>
      </c>
      <c r="AX246" s="20"/>
    </row>
    <row r="247" spans="1:50" s="9" customFormat="1" ht="13.8" x14ac:dyDescent="0.25">
      <c r="A247" s="9">
        <v>308</v>
      </c>
      <c r="B247" s="39" t="s">
        <v>323</v>
      </c>
      <c r="C247" s="7">
        <v>308</v>
      </c>
      <c r="E247" s="6">
        <v>60086</v>
      </c>
      <c r="G247" s="6">
        <v>35537</v>
      </c>
      <c r="H247" s="6"/>
      <c r="I247" s="6">
        <v>4462</v>
      </c>
      <c r="J247" s="6"/>
      <c r="K247" s="6">
        <v>0</v>
      </c>
      <c r="L247" s="6"/>
      <c r="M247" s="6">
        <v>0</v>
      </c>
      <c r="N247" s="6"/>
      <c r="O247" s="6">
        <v>8327</v>
      </c>
      <c r="P247" s="6"/>
      <c r="Q247" s="6">
        <f t="shared" si="9"/>
        <v>12789</v>
      </c>
      <c r="R247" s="6"/>
      <c r="S247" s="6">
        <v>0</v>
      </c>
      <c r="T247" s="6"/>
      <c r="U247" s="6">
        <v>37743</v>
      </c>
      <c r="V247" s="6"/>
      <c r="W247" s="6">
        <v>0</v>
      </c>
      <c r="X247" s="6"/>
      <c r="Y247" s="6">
        <v>0</v>
      </c>
      <c r="Z247" s="6"/>
      <c r="AA247" s="6">
        <f t="shared" si="10"/>
        <v>37743</v>
      </c>
      <c r="AB247" s="6"/>
      <c r="AC247" s="6">
        <v>5772</v>
      </c>
      <c r="AD247" s="6"/>
      <c r="AE247" s="6">
        <v>2638</v>
      </c>
      <c r="AF247" s="6"/>
      <c r="AG247" s="6">
        <f t="shared" si="11"/>
        <v>8410</v>
      </c>
      <c r="AH247" s="6"/>
      <c r="AI247" s="6">
        <v>110866</v>
      </c>
      <c r="AJ247" s="6"/>
      <c r="AK247" s="6">
        <v>-27428</v>
      </c>
      <c r="AL247" s="6"/>
      <c r="AM247" s="20">
        <v>-5173</v>
      </c>
      <c r="AN247" s="20"/>
      <c r="AO247" s="20">
        <v>-5173</v>
      </c>
      <c r="AP247" s="20"/>
      <c r="AQ247" s="20">
        <v>-5173</v>
      </c>
      <c r="AR247" s="20"/>
      <c r="AS247" s="20">
        <v>-9436</v>
      </c>
      <c r="AT247" s="20"/>
      <c r="AU247" s="20">
        <v>0</v>
      </c>
      <c r="AV247" s="20"/>
      <c r="AW247" s="20">
        <v>0</v>
      </c>
      <c r="AX247" s="20"/>
    </row>
    <row r="248" spans="1:50" s="9" customFormat="1" ht="13.8" x14ac:dyDescent="0.25">
      <c r="A248" s="9">
        <v>309</v>
      </c>
      <c r="B248" s="39" t="s">
        <v>243</v>
      </c>
      <c r="C248" s="7">
        <v>309</v>
      </c>
      <c r="E248" s="6">
        <v>1337725</v>
      </c>
      <c r="G248" s="6">
        <v>627369</v>
      </c>
      <c r="H248" s="6"/>
      <c r="I248" s="6">
        <v>78779</v>
      </c>
      <c r="J248" s="6"/>
      <c r="K248" s="6">
        <v>0</v>
      </c>
      <c r="L248" s="6"/>
      <c r="M248" s="6">
        <v>0</v>
      </c>
      <c r="N248" s="6"/>
      <c r="O248" s="6">
        <v>0</v>
      </c>
      <c r="P248" s="6"/>
      <c r="Q248" s="6">
        <f t="shared" si="9"/>
        <v>78779</v>
      </c>
      <c r="R248" s="6"/>
      <c r="S248" s="6">
        <v>0</v>
      </c>
      <c r="T248" s="6"/>
      <c r="U248" s="6">
        <v>666306</v>
      </c>
      <c r="V248" s="6"/>
      <c r="W248" s="6">
        <v>0</v>
      </c>
      <c r="X248" s="6"/>
      <c r="Y248" s="6">
        <v>60721</v>
      </c>
      <c r="Z248" s="6"/>
      <c r="AA248" s="6">
        <f t="shared" si="10"/>
        <v>727027</v>
      </c>
      <c r="AB248" s="6"/>
      <c r="AC248" s="6">
        <v>101902</v>
      </c>
      <c r="AD248" s="6"/>
      <c r="AE248" s="6">
        <v>-22676</v>
      </c>
      <c r="AF248" s="6"/>
      <c r="AG248" s="6">
        <f t="shared" si="11"/>
        <v>79226</v>
      </c>
      <c r="AH248" s="6"/>
      <c r="AI248" s="6">
        <v>1957206</v>
      </c>
      <c r="AJ248" s="6"/>
      <c r="AK248" s="6">
        <v>-484210</v>
      </c>
      <c r="AL248" s="6"/>
      <c r="AM248" s="20">
        <v>-160556</v>
      </c>
      <c r="AN248" s="20"/>
      <c r="AO248" s="20">
        <v>-160556</v>
      </c>
      <c r="AP248" s="20"/>
      <c r="AQ248" s="20">
        <v>-160558</v>
      </c>
      <c r="AR248" s="20"/>
      <c r="AS248" s="20">
        <v>-166576</v>
      </c>
      <c r="AT248" s="20"/>
      <c r="AU248" s="20">
        <v>0</v>
      </c>
      <c r="AV248" s="20"/>
      <c r="AW248" s="20">
        <v>0</v>
      </c>
      <c r="AX248" s="20"/>
    </row>
    <row r="249" spans="1:50" s="9" customFormat="1" ht="13.8" x14ac:dyDescent="0.25">
      <c r="A249" s="9">
        <v>310</v>
      </c>
      <c r="B249" s="39" t="s">
        <v>244</v>
      </c>
      <c r="C249" s="7">
        <v>310</v>
      </c>
      <c r="E249" s="6">
        <v>32740</v>
      </c>
      <c r="G249" s="6">
        <v>18084</v>
      </c>
      <c r="H249" s="6"/>
      <c r="I249" s="6">
        <v>2271</v>
      </c>
      <c r="J249" s="6"/>
      <c r="K249" s="6">
        <v>0</v>
      </c>
      <c r="L249" s="6"/>
      <c r="M249" s="6">
        <v>0</v>
      </c>
      <c r="N249" s="6"/>
      <c r="O249" s="6">
        <v>2614</v>
      </c>
      <c r="P249" s="6"/>
      <c r="Q249" s="6">
        <f t="shared" si="9"/>
        <v>4885</v>
      </c>
      <c r="R249" s="6"/>
      <c r="S249" s="6">
        <v>0</v>
      </c>
      <c r="T249" s="6"/>
      <c r="U249" s="6">
        <v>19206</v>
      </c>
      <c r="V249" s="6"/>
      <c r="W249" s="6">
        <v>0</v>
      </c>
      <c r="X249" s="6"/>
      <c r="Y249" s="6">
        <v>0</v>
      </c>
      <c r="Z249" s="6"/>
      <c r="AA249" s="6">
        <f t="shared" si="10"/>
        <v>19206</v>
      </c>
      <c r="AB249" s="6"/>
      <c r="AC249" s="6">
        <v>2937</v>
      </c>
      <c r="AD249" s="6"/>
      <c r="AE249" s="6">
        <v>802</v>
      </c>
      <c r="AF249" s="6"/>
      <c r="AG249" s="6">
        <f t="shared" si="11"/>
        <v>3739</v>
      </c>
      <c r="AH249" s="6"/>
      <c r="AI249" s="6">
        <v>56417</v>
      </c>
      <c r="AJ249" s="6"/>
      <c r="AK249" s="6">
        <v>-13958</v>
      </c>
      <c r="AL249" s="6"/>
      <c r="AM249" s="20">
        <v>-3173</v>
      </c>
      <c r="AN249" s="20"/>
      <c r="AO249" s="20">
        <v>-3173</v>
      </c>
      <c r="AP249" s="20"/>
      <c r="AQ249" s="20">
        <v>-3175</v>
      </c>
      <c r="AR249" s="20"/>
      <c r="AS249" s="20">
        <v>-4802</v>
      </c>
      <c r="AT249" s="20"/>
      <c r="AU249" s="20">
        <v>0</v>
      </c>
      <c r="AV249" s="20"/>
      <c r="AW249" s="20">
        <v>0</v>
      </c>
      <c r="AX249" s="20"/>
    </row>
    <row r="250" spans="1:50" s="9" customFormat="1" ht="13.8" x14ac:dyDescent="0.25">
      <c r="A250" s="9">
        <v>311</v>
      </c>
      <c r="B250" s="39" t="s">
        <v>245</v>
      </c>
      <c r="C250" s="7">
        <v>311</v>
      </c>
      <c r="E250" s="6">
        <v>925172</v>
      </c>
      <c r="G250" s="6">
        <v>537862</v>
      </c>
      <c r="H250" s="6"/>
      <c r="I250" s="6">
        <v>67539</v>
      </c>
      <c r="J250" s="6"/>
      <c r="K250" s="6">
        <v>0</v>
      </c>
      <c r="L250" s="6"/>
      <c r="M250" s="6">
        <v>0</v>
      </c>
      <c r="N250" s="6"/>
      <c r="O250" s="6">
        <v>114217</v>
      </c>
      <c r="P250" s="6"/>
      <c r="Q250" s="6">
        <f t="shared" si="9"/>
        <v>181756</v>
      </c>
      <c r="R250" s="6"/>
      <c r="S250" s="6">
        <v>0</v>
      </c>
      <c r="T250" s="6"/>
      <c r="U250" s="6">
        <v>571244</v>
      </c>
      <c r="V250" s="6"/>
      <c r="W250" s="6">
        <v>0</v>
      </c>
      <c r="X250" s="6"/>
      <c r="Y250" s="6">
        <v>0</v>
      </c>
      <c r="Z250" s="6"/>
      <c r="AA250" s="6">
        <f t="shared" si="10"/>
        <v>571244</v>
      </c>
      <c r="AB250" s="6"/>
      <c r="AC250" s="6">
        <v>87364</v>
      </c>
      <c r="AD250" s="6"/>
      <c r="AE250" s="6">
        <v>35983</v>
      </c>
      <c r="AF250" s="6"/>
      <c r="AG250" s="6">
        <f t="shared" si="11"/>
        <v>123347</v>
      </c>
      <c r="AH250" s="6"/>
      <c r="AI250" s="6">
        <v>1677972</v>
      </c>
      <c r="AJ250" s="6"/>
      <c r="AK250" s="6">
        <v>-415128</v>
      </c>
      <c r="AL250" s="6"/>
      <c r="AM250" s="20">
        <v>-82226</v>
      </c>
      <c r="AN250" s="20"/>
      <c r="AO250" s="20">
        <v>-82226</v>
      </c>
      <c r="AP250" s="20"/>
      <c r="AQ250" s="20">
        <v>-82225</v>
      </c>
      <c r="AR250" s="20"/>
      <c r="AS250" s="20">
        <v>-142811</v>
      </c>
      <c r="AT250" s="20"/>
      <c r="AU250" s="20">
        <v>0</v>
      </c>
      <c r="AV250" s="20"/>
      <c r="AW250" s="20">
        <v>0</v>
      </c>
      <c r="AX250" s="20"/>
    </row>
    <row r="251" spans="1:50" s="9" customFormat="1" ht="13.8" x14ac:dyDescent="0.25">
      <c r="A251" s="9">
        <v>312</v>
      </c>
      <c r="B251" s="39" t="s">
        <v>246</v>
      </c>
      <c r="C251" s="7">
        <v>312</v>
      </c>
      <c r="E251" s="6">
        <v>45995</v>
      </c>
      <c r="G251" s="6">
        <v>23344</v>
      </c>
      <c r="H251" s="6"/>
      <c r="I251" s="6">
        <v>2931</v>
      </c>
      <c r="J251" s="6"/>
      <c r="K251" s="6">
        <v>0</v>
      </c>
      <c r="L251" s="6"/>
      <c r="M251" s="6">
        <v>0</v>
      </c>
      <c r="N251" s="6"/>
      <c r="O251" s="6">
        <v>576</v>
      </c>
      <c r="P251" s="6"/>
      <c r="Q251" s="6">
        <f t="shared" si="9"/>
        <v>3507</v>
      </c>
      <c r="R251" s="6"/>
      <c r="S251" s="6">
        <v>0</v>
      </c>
      <c r="T251" s="6"/>
      <c r="U251" s="6">
        <v>24793</v>
      </c>
      <c r="V251" s="6"/>
      <c r="W251" s="6">
        <v>0</v>
      </c>
      <c r="X251" s="6"/>
      <c r="Y251" s="6">
        <v>0</v>
      </c>
      <c r="Z251" s="6"/>
      <c r="AA251" s="6">
        <f t="shared" si="10"/>
        <v>24793</v>
      </c>
      <c r="AB251" s="6"/>
      <c r="AC251" s="6">
        <v>3792</v>
      </c>
      <c r="AD251" s="6"/>
      <c r="AE251" s="6">
        <v>101</v>
      </c>
      <c r="AF251" s="6"/>
      <c r="AG251" s="6">
        <f t="shared" si="11"/>
        <v>3893</v>
      </c>
      <c r="AH251" s="6"/>
      <c r="AI251" s="6">
        <v>72826</v>
      </c>
      <c r="AJ251" s="6"/>
      <c r="AK251" s="6">
        <v>-18017</v>
      </c>
      <c r="AL251" s="6"/>
      <c r="AM251" s="20">
        <v>-5029</v>
      </c>
      <c r="AN251" s="20"/>
      <c r="AO251" s="20">
        <v>-5029</v>
      </c>
      <c r="AP251" s="20"/>
      <c r="AQ251" s="20">
        <v>-5029</v>
      </c>
      <c r="AR251" s="20"/>
      <c r="AS251" s="20">
        <v>-6198</v>
      </c>
      <c r="AT251" s="20"/>
      <c r="AU251" s="20">
        <v>0</v>
      </c>
      <c r="AV251" s="20"/>
      <c r="AW251" s="20">
        <v>0</v>
      </c>
      <c r="AX251" s="20"/>
    </row>
    <row r="252" spans="1:50" s="9" customFormat="1" ht="13.8" x14ac:dyDescent="0.25">
      <c r="A252" s="9">
        <v>313</v>
      </c>
      <c r="B252" s="39" t="s">
        <v>247</v>
      </c>
      <c r="C252" s="7">
        <v>313</v>
      </c>
      <c r="E252" s="6">
        <v>111719</v>
      </c>
      <c r="G252" s="6">
        <v>57658</v>
      </c>
      <c r="H252" s="6"/>
      <c r="I252" s="6">
        <v>7240</v>
      </c>
      <c r="J252" s="6"/>
      <c r="K252" s="6">
        <v>0</v>
      </c>
      <c r="L252" s="6"/>
      <c r="M252" s="6">
        <v>0</v>
      </c>
      <c r="N252" s="6"/>
      <c r="O252" s="6">
        <v>2836</v>
      </c>
      <c r="P252" s="6"/>
      <c r="Q252" s="6">
        <f t="shared" si="9"/>
        <v>10076</v>
      </c>
      <c r="R252" s="6"/>
      <c r="S252" s="6">
        <v>0</v>
      </c>
      <c r="T252" s="6"/>
      <c r="U252" s="6">
        <v>61236</v>
      </c>
      <c r="V252" s="6"/>
      <c r="W252" s="6">
        <v>0</v>
      </c>
      <c r="X252" s="6"/>
      <c r="Y252" s="6">
        <v>0</v>
      </c>
      <c r="Z252" s="6"/>
      <c r="AA252" s="6">
        <f t="shared" si="10"/>
        <v>61236</v>
      </c>
      <c r="AB252" s="6"/>
      <c r="AC252" s="6">
        <v>9365</v>
      </c>
      <c r="AD252" s="6"/>
      <c r="AE252" s="6">
        <v>722</v>
      </c>
      <c r="AF252" s="6"/>
      <c r="AG252" s="6">
        <f t="shared" si="11"/>
        <v>10087</v>
      </c>
      <c r="AH252" s="6"/>
      <c r="AI252" s="6">
        <v>179875</v>
      </c>
      <c r="AJ252" s="6"/>
      <c r="AK252" s="6">
        <v>-44501</v>
      </c>
      <c r="AL252" s="6"/>
      <c r="AM252" s="20">
        <v>-11950</v>
      </c>
      <c r="AN252" s="20"/>
      <c r="AO252" s="20">
        <v>-11950</v>
      </c>
      <c r="AP252" s="20"/>
      <c r="AQ252" s="20">
        <v>-11951</v>
      </c>
      <c r="AR252" s="20"/>
      <c r="AS252" s="20">
        <v>-15309</v>
      </c>
      <c r="AT252" s="20"/>
      <c r="AU252" s="20">
        <v>0</v>
      </c>
      <c r="AV252" s="20"/>
      <c r="AW252" s="20">
        <v>0</v>
      </c>
      <c r="AX252" s="20"/>
    </row>
    <row r="253" spans="1:50" s="9" customFormat="1" ht="13.8" x14ac:dyDescent="0.25">
      <c r="A253" s="9">
        <v>314</v>
      </c>
      <c r="B253" s="39" t="s">
        <v>248</v>
      </c>
      <c r="C253" s="7">
        <v>314</v>
      </c>
      <c r="E253" s="6">
        <v>379236</v>
      </c>
      <c r="G253" s="6">
        <v>208127</v>
      </c>
      <c r="H253" s="6"/>
      <c r="I253" s="6">
        <v>26135</v>
      </c>
      <c r="J253" s="6"/>
      <c r="K253" s="6">
        <v>0</v>
      </c>
      <c r="L253" s="6"/>
      <c r="M253" s="6">
        <v>0</v>
      </c>
      <c r="N253" s="6"/>
      <c r="O253" s="6">
        <v>28268</v>
      </c>
      <c r="P253" s="6"/>
      <c r="Q253" s="6">
        <f t="shared" si="9"/>
        <v>54403</v>
      </c>
      <c r="R253" s="6"/>
      <c r="S253" s="6">
        <v>0</v>
      </c>
      <c r="T253" s="6"/>
      <c r="U253" s="6">
        <v>221044</v>
      </c>
      <c r="V253" s="6"/>
      <c r="W253" s="6">
        <v>0</v>
      </c>
      <c r="X253" s="6"/>
      <c r="Y253" s="6">
        <v>0</v>
      </c>
      <c r="Z253" s="6"/>
      <c r="AA253" s="6">
        <f t="shared" si="10"/>
        <v>221044</v>
      </c>
      <c r="AB253" s="6"/>
      <c r="AC253" s="6">
        <v>33806</v>
      </c>
      <c r="AD253" s="6"/>
      <c r="AE253" s="6">
        <v>8615</v>
      </c>
      <c r="AF253" s="6"/>
      <c r="AG253" s="6">
        <f t="shared" si="11"/>
        <v>42421</v>
      </c>
      <c r="AH253" s="6"/>
      <c r="AI253" s="6">
        <v>649296</v>
      </c>
      <c r="AJ253" s="6"/>
      <c r="AK253" s="6">
        <v>-160635</v>
      </c>
      <c r="AL253" s="6"/>
      <c r="AM253" s="20">
        <v>-37126</v>
      </c>
      <c r="AN253" s="20"/>
      <c r="AO253" s="20">
        <v>-37126</v>
      </c>
      <c r="AP253" s="20"/>
      <c r="AQ253" s="20">
        <v>-37128</v>
      </c>
      <c r="AR253" s="20"/>
      <c r="AS253" s="20">
        <v>-55261</v>
      </c>
      <c r="AT253" s="20"/>
      <c r="AU253" s="20">
        <v>0</v>
      </c>
      <c r="AV253" s="20"/>
      <c r="AW253" s="20">
        <v>0</v>
      </c>
      <c r="AX253" s="20"/>
    </row>
    <row r="254" spans="1:50" s="9" customFormat="1" ht="13.8" x14ac:dyDescent="0.25">
      <c r="A254" s="9">
        <v>315</v>
      </c>
      <c r="B254" s="39" t="s">
        <v>249</v>
      </c>
      <c r="C254" s="7">
        <v>315</v>
      </c>
      <c r="E254" s="6">
        <v>561648</v>
      </c>
      <c r="G254" s="6">
        <v>253564</v>
      </c>
      <c r="H254" s="6"/>
      <c r="I254" s="6">
        <v>31840</v>
      </c>
      <c r="J254" s="6"/>
      <c r="K254" s="6">
        <v>0</v>
      </c>
      <c r="L254" s="6"/>
      <c r="M254" s="6">
        <v>0</v>
      </c>
      <c r="N254" s="6"/>
      <c r="O254" s="6">
        <v>0</v>
      </c>
      <c r="P254" s="6"/>
      <c r="Q254" s="6">
        <f t="shared" si="9"/>
        <v>31840</v>
      </c>
      <c r="R254" s="6"/>
      <c r="S254" s="6">
        <v>0</v>
      </c>
      <c r="T254" s="6"/>
      <c r="U254" s="6">
        <v>269301</v>
      </c>
      <c r="V254" s="6"/>
      <c r="W254" s="6">
        <v>0</v>
      </c>
      <c r="X254" s="6"/>
      <c r="Y254" s="6">
        <v>40276</v>
      </c>
      <c r="Z254" s="6"/>
      <c r="AA254" s="6">
        <f t="shared" si="10"/>
        <v>309577</v>
      </c>
      <c r="AB254" s="6"/>
      <c r="AC254" s="6">
        <v>41186</v>
      </c>
      <c r="AD254" s="6"/>
      <c r="AE254" s="6">
        <v>-14411</v>
      </c>
      <c r="AF254" s="6"/>
      <c r="AG254" s="6">
        <f t="shared" si="11"/>
        <v>26775</v>
      </c>
      <c r="AH254" s="6"/>
      <c r="AI254" s="6">
        <v>791044</v>
      </c>
      <c r="AJ254" s="6"/>
      <c r="AK254" s="6">
        <v>-195703</v>
      </c>
      <c r="AL254" s="6"/>
      <c r="AM254" s="20">
        <v>-70138</v>
      </c>
      <c r="AN254" s="20"/>
      <c r="AO254" s="20">
        <v>-70138</v>
      </c>
      <c r="AP254" s="20"/>
      <c r="AQ254" s="20">
        <v>-70135</v>
      </c>
      <c r="AR254" s="20"/>
      <c r="AS254" s="20">
        <v>-67325</v>
      </c>
      <c r="AT254" s="20"/>
      <c r="AU254" s="20">
        <v>0</v>
      </c>
      <c r="AV254" s="20"/>
      <c r="AW254" s="20">
        <v>0</v>
      </c>
      <c r="AX254" s="20"/>
    </row>
    <row r="255" spans="1:50" s="9" customFormat="1" ht="13.8" x14ac:dyDescent="0.25">
      <c r="A255" s="9">
        <v>316</v>
      </c>
      <c r="B255" s="39" t="s">
        <v>250</v>
      </c>
      <c r="C255" s="7">
        <v>316</v>
      </c>
      <c r="E255" s="6">
        <v>97188</v>
      </c>
      <c r="G255" s="6">
        <v>36305</v>
      </c>
      <c r="H255" s="6"/>
      <c r="I255" s="6">
        <v>4559</v>
      </c>
      <c r="J255" s="6"/>
      <c r="K255" s="6">
        <v>0</v>
      </c>
      <c r="L255" s="6"/>
      <c r="M255" s="6">
        <v>0</v>
      </c>
      <c r="N255" s="6"/>
      <c r="O255" s="6">
        <v>0</v>
      </c>
      <c r="P255" s="6"/>
      <c r="Q255" s="6">
        <f t="shared" si="9"/>
        <v>4559</v>
      </c>
      <c r="R255" s="6"/>
      <c r="S255" s="6">
        <v>0</v>
      </c>
      <c r="T255" s="6"/>
      <c r="U255" s="6">
        <v>38558</v>
      </c>
      <c r="V255" s="6"/>
      <c r="W255" s="6">
        <v>0</v>
      </c>
      <c r="X255" s="6"/>
      <c r="Y255" s="6">
        <v>18345</v>
      </c>
      <c r="Z255" s="6"/>
      <c r="AA255" s="6">
        <f t="shared" si="10"/>
        <v>56903</v>
      </c>
      <c r="AB255" s="6"/>
      <c r="AC255" s="6">
        <v>5897</v>
      </c>
      <c r="AD255" s="6"/>
      <c r="AE255" s="6">
        <v>-6256</v>
      </c>
      <c r="AF255" s="6"/>
      <c r="AG255" s="6">
        <f t="shared" si="11"/>
        <v>-359</v>
      </c>
      <c r="AH255" s="6"/>
      <c r="AI255" s="6">
        <v>113261</v>
      </c>
      <c r="AJ255" s="6"/>
      <c r="AK255" s="6">
        <v>-28021</v>
      </c>
      <c r="AL255" s="6"/>
      <c r="AM255" s="20">
        <v>-14235</v>
      </c>
      <c r="AN255" s="20"/>
      <c r="AO255" s="20">
        <v>-14235</v>
      </c>
      <c r="AP255" s="20"/>
      <c r="AQ255" s="20">
        <v>-14236</v>
      </c>
      <c r="AR255" s="20"/>
      <c r="AS255" s="20">
        <v>-9640</v>
      </c>
      <c r="AT255" s="20"/>
      <c r="AU255" s="20">
        <v>0</v>
      </c>
      <c r="AV255" s="20"/>
      <c r="AW255" s="20">
        <v>0</v>
      </c>
      <c r="AX255" s="20"/>
    </row>
    <row r="256" spans="1:50" s="9" customFormat="1" ht="13.8" x14ac:dyDescent="0.25">
      <c r="A256" s="9">
        <v>317</v>
      </c>
      <c r="B256" s="39" t="s">
        <v>251</v>
      </c>
      <c r="C256" s="7">
        <v>317</v>
      </c>
      <c r="E256" s="6">
        <v>617758</v>
      </c>
      <c r="G256" s="6">
        <v>275173</v>
      </c>
      <c r="H256" s="6"/>
      <c r="I256" s="6">
        <v>34554</v>
      </c>
      <c r="J256" s="6"/>
      <c r="K256" s="6">
        <v>0</v>
      </c>
      <c r="L256" s="6"/>
      <c r="M256" s="6">
        <v>0</v>
      </c>
      <c r="N256" s="6"/>
      <c r="O256" s="6">
        <v>0</v>
      </c>
      <c r="P256" s="6"/>
      <c r="Q256" s="6">
        <f t="shared" si="9"/>
        <v>34554</v>
      </c>
      <c r="R256" s="6"/>
      <c r="S256" s="6">
        <v>0</v>
      </c>
      <c r="T256" s="6"/>
      <c r="U256" s="6">
        <v>292252</v>
      </c>
      <c r="V256" s="6"/>
      <c r="W256" s="6">
        <v>0</v>
      </c>
      <c r="X256" s="6"/>
      <c r="Y256" s="6">
        <v>49891</v>
      </c>
      <c r="Z256" s="6"/>
      <c r="AA256" s="6">
        <f t="shared" si="10"/>
        <v>342143</v>
      </c>
      <c r="AB256" s="6"/>
      <c r="AC256" s="6">
        <v>44696</v>
      </c>
      <c r="AD256" s="6"/>
      <c r="AE256" s="6">
        <v>-17700</v>
      </c>
      <c r="AF256" s="6"/>
      <c r="AG256" s="6">
        <f t="shared" si="11"/>
        <v>26996</v>
      </c>
      <c r="AH256" s="6"/>
      <c r="AI256" s="6">
        <v>858460</v>
      </c>
      <c r="AJ256" s="6"/>
      <c r="AK256" s="6">
        <v>-212382</v>
      </c>
      <c r="AL256" s="6"/>
      <c r="AM256" s="20">
        <v>-78176</v>
      </c>
      <c r="AN256" s="20"/>
      <c r="AO256" s="20">
        <v>-78176</v>
      </c>
      <c r="AP256" s="20"/>
      <c r="AQ256" s="20">
        <v>-78174</v>
      </c>
      <c r="AR256" s="20"/>
      <c r="AS256" s="20">
        <v>-73063</v>
      </c>
      <c r="AT256" s="20"/>
      <c r="AU256" s="20">
        <v>0</v>
      </c>
      <c r="AV256" s="20"/>
      <c r="AW256" s="20">
        <v>0</v>
      </c>
      <c r="AX256" s="20"/>
    </row>
    <row r="257" spans="1:50" s="9" customFormat="1" ht="13.8" x14ac:dyDescent="0.25">
      <c r="A257" s="9">
        <v>318</v>
      </c>
      <c r="B257" s="39" t="s">
        <v>252</v>
      </c>
      <c r="C257" s="7">
        <v>318</v>
      </c>
      <c r="E257" s="6">
        <v>20524</v>
      </c>
      <c r="G257" s="6">
        <v>14626</v>
      </c>
      <c r="H257" s="6"/>
      <c r="I257" s="6">
        <v>1837</v>
      </c>
      <c r="J257" s="6"/>
      <c r="K257" s="6">
        <v>0</v>
      </c>
      <c r="L257" s="6"/>
      <c r="M257" s="6">
        <v>0</v>
      </c>
      <c r="N257" s="6"/>
      <c r="O257" s="6">
        <v>6582</v>
      </c>
      <c r="P257" s="6"/>
      <c r="Q257" s="6">
        <f t="shared" si="9"/>
        <v>8419</v>
      </c>
      <c r="R257" s="6"/>
      <c r="S257" s="6">
        <v>0</v>
      </c>
      <c r="T257" s="6"/>
      <c r="U257" s="6">
        <v>15534</v>
      </c>
      <c r="V257" s="6"/>
      <c r="W257" s="6">
        <v>0</v>
      </c>
      <c r="X257" s="6"/>
      <c r="Y257" s="6">
        <v>0</v>
      </c>
      <c r="Z257" s="6"/>
      <c r="AA257" s="6">
        <f t="shared" si="10"/>
        <v>15534</v>
      </c>
      <c r="AB257" s="6"/>
      <c r="AC257" s="6">
        <v>2376</v>
      </c>
      <c r="AD257" s="6"/>
      <c r="AE257" s="6">
        <v>2137</v>
      </c>
      <c r="AF257" s="6"/>
      <c r="AG257" s="6">
        <f t="shared" si="11"/>
        <v>4513</v>
      </c>
      <c r="AH257" s="6"/>
      <c r="AI257" s="6">
        <v>45630</v>
      </c>
      <c r="AJ257" s="6"/>
      <c r="AK257" s="6">
        <v>-11289</v>
      </c>
      <c r="AL257" s="6"/>
      <c r="AM257" s="20">
        <v>-1078</v>
      </c>
      <c r="AN257" s="20"/>
      <c r="AO257" s="20">
        <v>-1078</v>
      </c>
      <c r="AP257" s="20"/>
      <c r="AQ257" s="20">
        <v>-1077</v>
      </c>
      <c r="AR257" s="20"/>
      <c r="AS257" s="20">
        <v>-3884</v>
      </c>
      <c r="AT257" s="20"/>
      <c r="AU257" s="20">
        <v>0</v>
      </c>
      <c r="AV257" s="20"/>
      <c r="AW257" s="20">
        <v>0</v>
      </c>
      <c r="AX257" s="20"/>
    </row>
    <row r="258" spans="1:50" s="9" customFormat="1" ht="13.8" x14ac:dyDescent="0.25">
      <c r="A258" s="9">
        <v>319</v>
      </c>
      <c r="B258" s="39" t="s">
        <v>253</v>
      </c>
      <c r="C258" s="7">
        <v>319</v>
      </c>
      <c r="E258" s="6">
        <v>13400</v>
      </c>
      <c r="G258" s="6">
        <v>7019</v>
      </c>
      <c r="H258" s="6"/>
      <c r="I258" s="6">
        <v>881</v>
      </c>
      <c r="J258" s="6"/>
      <c r="K258" s="6">
        <v>0</v>
      </c>
      <c r="L258" s="6"/>
      <c r="M258" s="6">
        <v>0</v>
      </c>
      <c r="N258" s="6"/>
      <c r="O258" s="6">
        <v>495</v>
      </c>
      <c r="P258" s="6"/>
      <c r="Q258" s="6">
        <f t="shared" si="9"/>
        <v>1376</v>
      </c>
      <c r="R258" s="6"/>
      <c r="S258" s="6">
        <v>0</v>
      </c>
      <c r="T258" s="6"/>
      <c r="U258" s="6">
        <v>7454</v>
      </c>
      <c r="V258" s="6"/>
      <c r="W258" s="6">
        <v>0</v>
      </c>
      <c r="X258" s="6"/>
      <c r="Y258" s="6">
        <v>0</v>
      </c>
      <c r="Z258" s="6"/>
      <c r="AA258" s="6">
        <f t="shared" si="10"/>
        <v>7454</v>
      </c>
      <c r="AB258" s="6"/>
      <c r="AC258" s="6">
        <v>1140</v>
      </c>
      <c r="AD258" s="6"/>
      <c r="AE258" s="6">
        <v>138</v>
      </c>
      <c r="AF258" s="6"/>
      <c r="AG258" s="6">
        <f t="shared" si="11"/>
        <v>1278</v>
      </c>
      <c r="AH258" s="6"/>
      <c r="AI258" s="6">
        <v>21896</v>
      </c>
      <c r="AJ258" s="6"/>
      <c r="AK258" s="6">
        <v>-5417</v>
      </c>
      <c r="AL258" s="6"/>
      <c r="AM258" s="20">
        <v>-1405</v>
      </c>
      <c r="AN258" s="20"/>
      <c r="AO258" s="20">
        <v>-1405</v>
      </c>
      <c r="AP258" s="20"/>
      <c r="AQ258" s="20">
        <v>-1406</v>
      </c>
      <c r="AR258" s="20"/>
      <c r="AS258" s="20">
        <v>-1864</v>
      </c>
      <c r="AT258" s="20"/>
      <c r="AU258" s="20">
        <v>0</v>
      </c>
      <c r="AV258" s="20"/>
      <c r="AW258" s="20">
        <v>0</v>
      </c>
      <c r="AX258" s="20"/>
    </row>
    <row r="259" spans="1:50" s="9" customFormat="1" ht="13.8" x14ac:dyDescent="0.25">
      <c r="A259" s="9">
        <v>320</v>
      </c>
      <c r="B259" s="39" t="s">
        <v>254</v>
      </c>
      <c r="C259" s="7">
        <v>320</v>
      </c>
      <c r="E259" s="6">
        <v>262289</v>
      </c>
      <c r="G259" s="6">
        <v>134463</v>
      </c>
      <c r="H259" s="6"/>
      <c r="I259" s="6">
        <v>16885</v>
      </c>
      <c r="J259" s="6"/>
      <c r="K259" s="6">
        <v>0</v>
      </c>
      <c r="L259" s="6"/>
      <c r="M259" s="6">
        <v>0</v>
      </c>
      <c r="N259" s="6"/>
      <c r="O259" s="6">
        <v>5303</v>
      </c>
      <c r="P259" s="6"/>
      <c r="Q259" s="6">
        <f t="shared" si="9"/>
        <v>22188</v>
      </c>
      <c r="R259" s="6"/>
      <c r="S259" s="6">
        <v>0</v>
      </c>
      <c r="T259" s="6"/>
      <c r="U259" s="6">
        <v>142808</v>
      </c>
      <c r="V259" s="6"/>
      <c r="W259" s="6">
        <v>0</v>
      </c>
      <c r="X259" s="6"/>
      <c r="Y259" s="6">
        <v>0</v>
      </c>
      <c r="Z259" s="6"/>
      <c r="AA259" s="6">
        <f t="shared" si="10"/>
        <v>142808</v>
      </c>
      <c r="AB259" s="6"/>
      <c r="AC259" s="6">
        <v>21840</v>
      </c>
      <c r="AD259" s="6"/>
      <c r="AE259" s="6">
        <v>1246</v>
      </c>
      <c r="AF259" s="6"/>
      <c r="AG259" s="6">
        <f t="shared" si="11"/>
        <v>23086</v>
      </c>
      <c r="AH259" s="6"/>
      <c r="AI259" s="6">
        <v>419485</v>
      </c>
      <c r="AJ259" s="6"/>
      <c r="AK259" s="6">
        <v>-103780</v>
      </c>
      <c r="AL259" s="6"/>
      <c r="AM259" s="20">
        <v>-28306</v>
      </c>
      <c r="AN259" s="20"/>
      <c r="AO259" s="20">
        <v>-28306</v>
      </c>
      <c r="AP259" s="20"/>
      <c r="AQ259" s="20">
        <v>-28306</v>
      </c>
      <c r="AR259" s="20"/>
      <c r="AS259" s="20">
        <v>-35702</v>
      </c>
      <c r="AT259" s="20"/>
      <c r="AU259" s="20">
        <v>0</v>
      </c>
      <c r="AV259" s="20"/>
      <c r="AW259" s="20">
        <v>0</v>
      </c>
      <c r="AX259" s="20"/>
    </row>
    <row r="260" spans="1:50" s="9" customFormat="1" ht="13.8" x14ac:dyDescent="0.25">
      <c r="A260" s="9">
        <v>321</v>
      </c>
      <c r="B260" s="39" t="s">
        <v>255</v>
      </c>
      <c r="C260" s="7">
        <v>321</v>
      </c>
      <c r="E260" s="6">
        <v>97669</v>
      </c>
      <c r="G260" s="6">
        <v>47349</v>
      </c>
      <c r="H260" s="6"/>
      <c r="I260" s="6">
        <v>5946</v>
      </c>
      <c r="J260" s="6"/>
      <c r="K260" s="6">
        <v>0</v>
      </c>
      <c r="L260" s="6"/>
      <c r="M260" s="6">
        <v>0</v>
      </c>
      <c r="N260" s="6"/>
      <c r="O260" s="6">
        <v>0</v>
      </c>
      <c r="P260" s="6"/>
      <c r="Q260" s="6">
        <f t="shared" si="9"/>
        <v>5946</v>
      </c>
      <c r="R260" s="6"/>
      <c r="S260" s="6">
        <v>0</v>
      </c>
      <c r="T260" s="6"/>
      <c r="U260" s="6">
        <v>50288</v>
      </c>
      <c r="V260" s="6"/>
      <c r="W260" s="6">
        <v>0</v>
      </c>
      <c r="X260" s="6"/>
      <c r="Y260" s="6">
        <v>2113</v>
      </c>
      <c r="Z260" s="6"/>
      <c r="AA260" s="6">
        <f t="shared" si="10"/>
        <v>52401</v>
      </c>
      <c r="AB260" s="6"/>
      <c r="AC260" s="6">
        <v>7691</v>
      </c>
      <c r="AD260" s="6"/>
      <c r="AE260" s="6">
        <v>-888</v>
      </c>
      <c r="AF260" s="6"/>
      <c r="AG260" s="6">
        <f t="shared" si="11"/>
        <v>6803</v>
      </c>
      <c r="AH260" s="6"/>
      <c r="AI260" s="6">
        <v>147716</v>
      </c>
      <c r="AJ260" s="6"/>
      <c r="AK260" s="6">
        <v>-36545</v>
      </c>
      <c r="AL260" s="6"/>
      <c r="AM260" s="20">
        <v>-11294</v>
      </c>
      <c r="AN260" s="20"/>
      <c r="AO260" s="20">
        <v>-11294</v>
      </c>
      <c r="AP260" s="20"/>
      <c r="AQ260" s="20">
        <v>-11295</v>
      </c>
      <c r="AR260" s="20"/>
      <c r="AS260" s="20">
        <v>-12572</v>
      </c>
      <c r="AT260" s="20"/>
      <c r="AU260" s="20">
        <v>0</v>
      </c>
      <c r="AV260" s="20"/>
      <c r="AW260" s="20">
        <v>0</v>
      </c>
      <c r="AX260" s="20"/>
    </row>
    <row r="261" spans="1:50" s="9" customFormat="1" ht="13.8" x14ac:dyDescent="0.25">
      <c r="A261" s="9">
        <v>322</v>
      </c>
      <c r="B261" s="39" t="s">
        <v>256</v>
      </c>
      <c r="C261" s="7">
        <v>322</v>
      </c>
      <c r="E261" s="6">
        <v>724338</v>
      </c>
      <c r="G261" s="6">
        <v>422119</v>
      </c>
      <c r="H261" s="6"/>
      <c r="I261" s="6">
        <v>53006</v>
      </c>
      <c r="J261" s="6"/>
      <c r="K261" s="6">
        <v>0</v>
      </c>
      <c r="L261" s="6"/>
      <c r="M261" s="6">
        <v>0</v>
      </c>
      <c r="N261" s="6"/>
      <c r="O261" s="6">
        <v>90947</v>
      </c>
      <c r="P261" s="6"/>
      <c r="Q261" s="6">
        <f t="shared" si="9"/>
        <v>143953</v>
      </c>
      <c r="R261" s="6"/>
      <c r="S261" s="6">
        <v>0</v>
      </c>
      <c r="T261" s="6"/>
      <c r="U261" s="6">
        <v>448317</v>
      </c>
      <c r="V261" s="6"/>
      <c r="W261" s="6">
        <v>0</v>
      </c>
      <c r="X261" s="6"/>
      <c r="Y261" s="6">
        <v>0</v>
      </c>
      <c r="Z261" s="6"/>
      <c r="AA261" s="6">
        <f t="shared" si="10"/>
        <v>448317</v>
      </c>
      <c r="AB261" s="6"/>
      <c r="AC261" s="6">
        <v>68564</v>
      </c>
      <c r="AD261" s="6"/>
      <c r="AE261" s="6">
        <v>28677</v>
      </c>
      <c r="AF261" s="6"/>
      <c r="AG261" s="6">
        <f t="shared" si="11"/>
        <v>97241</v>
      </c>
      <c r="AH261" s="6"/>
      <c r="AI261" s="6">
        <v>1316887</v>
      </c>
      <c r="AJ261" s="6"/>
      <c r="AK261" s="6">
        <v>-325796</v>
      </c>
      <c r="AL261" s="6"/>
      <c r="AM261" s="20">
        <v>-64094</v>
      </c>
      <c r="AN261" s="20"/>
      <c r="AO261" s="20">
        <v>-64094</v>
      </c>
      <c r="AP261" s="20"/>
      <c r="AQ261" s="20">
        <v>-64096</v>
      </c>
      <c r="AR261" s="20"/>
      <c r="AS261" s="20">
        <v>-112079</v>
      </c>
      <c r="AT261" s="20"/>
      <c r="AU261" s="20">
        <v>0</v>
      </c>
      <c r="AV261" s="20"/>
      <c r="AW261" s="20">
        <v>0</v>
      </c>
      <c r="AX261" s="20"/>
    </row>
    <row r="262" spans="1:50" s="9" customFormat="1" ht="13.8" x14ac:dyDescent="0.25">
      <c r="A262" s="9">
        <v>323</v>
      </c>
      <c r="B262" s="39" t="s">
        <v>257</v>
      </c>
      <c r="C262" s="7">
        <v>323</v>
      </c>
      <c r="E262" s="6">
        <v>159490</v>
      </c>
      <c r="G262" s="6">
        <v>79120</v>
      </c>
      <c r="H262" s="6"/>
      <c r="I262" s="6">
        <v>9935</v>
      </c>
      <c r="J262" s="6"/>
      <c r="K262" s="6">
        <v>0</v>
      </c>
      <c r="L262" s="6"/>
      <c r="M262" s="6">
        <v>0</v>
      </c>
      <c r="N262" s="6"/>
      <c r="O262" s="6">
        <v>0</v>
      </c>
      <c r="P262" s="6"/>
      <c r="Q262" s="6">
        <f t="shared" si="9"/>
        <v>9935</v>
      </c>
      <c r="R262" s="6"/>
      <c r="S262" s="6">
        <v>0</v>
      </c>
      <c r="T262" s="6"/>
      <c r="U262" s="6">
        <v>84030</v>
      </c>
      <c r="V262" s="6"/>
      <c r="W262" s="6">
        <v>0</v>
      </c>
      <c r="X262" s="6"/>
      <c r="Y262" s="6">
        <v>747</v>
      </c>
      <c r="Z262" s="6"/>
      <c r="AA262" s="6">
        <f t="shared" si="10"/>
        <v>84777</v>
      </c>
      <c r="AB262" s="6"/>
      <c r="AC262" s="6">
        <v>12851</v>
      </c>
      <c r="AD262" s="6"/>
      <c r="AE262" s="6">
        <v>-556</v>
      </c>
      <c r="AF262" s="6"/>
      <c r="AG262" s="6">
        <f t="shared" si="11"/>
        <v>12295</v>
      </c>
      <c r="AH262" s="6"/>
      <c r="AI262" s="6">
        <v>246830</v>
      </c>
      <c r="AJ262" s="6"/>
      <c r="AK262" s="6">
        <v>-61065</v>
      </c>
      <c r="AL262" s="6"/>
      <c r="AM262" s="20">
        <v>-17944</v>
      </c>
      <c r="AN262" s="20"/>
      <c r="AO262" s="20">
        <v>-17944</v>
      </c>
      <c r="AP262" s="20"/>
      <c r="AQ262" s="20">
        <v>-17945</v>
      </c>
      <c r="AR262" s="20"/>
      <c r="AS262" s="20">
        <v>-21007</v>
      </c>
      <c r="AT262" s="20"/>
      <c r="AU262" s="20">
        <v>0</v>
      </c>
      <c r="AV262" s="20"/>
      <c r="AW262" s="20">
        <v>0</v>
      </c>
      <c r="AX262" s="20"/>
    </row>
    <row r="263" spans="1:50" s="9" customFormat="1" ht="13.8" x14ac:dyDescent="0.25">
      <c r="A263" s="9">
        <v>324</v>
      </c>
      <c r="B263" s="39" t="s">
        <v>258</v>
      </c>
      <c r="C263" s="7">
        <v>324</v>
      </c>
      <c r="E263" s="6">
        <v>208812</v>
      </c>
      <c r="G263" s="6">
        <v>99849</v>
      </c>
      <c r="H263" s="20"/>
      <c r="I263" s="6">
        <v>12538</v>
      </c>
      <c r="J263" s="20"/>
      <c r="K263" s="6">
        <v>0</v>
      </c>
      <c r="L263" s="20"/>
      <c r="M263" s="6">
        <v>0</v>
      </c>
      <c r="N263" s="20"/>
      <c r="O263" s="20">
        <v>0</v>
      </c>
      <c r="P263" s="20"/>
      <c r="Q263" s="6">
        <f t="shared" ref="Q263:Q289" si="12">SUM(I263:P263)</f>
        <v>12538</v>
      </c>
      <c r="R263" s="20"/>
      <c r="S263" s="6">
        <v>0</v>
      </c>
      <c r="T263" s="20"/>
      <c r="U263" s="6">
        <v>106046</v>
      </c>
      <c r="V263" s="20"/>
      <c r="W263" s="6">
        <v>0</v>
      </c>
      <c r="X263" s="20"/>
      <c r="Y263" s="20">
        <v>6594</v>
      </c>
      <c r="Z263" s="20"/>
      <c r="AA263" s="6">
        <f t="shared" ref="AA263:AA289" si="13">SUM(S263:Y263)</f>
        <v>112640</v>
      </c>
      <c r="AB263" s="20"/>
      <c r="AC263" s="6">
        <v>16218</v>
      </c>
      <c r="AD263" s="20"/>
      <c r="AE263" s="20">
        <v>-2586</v>
      </c>
      <c r="AF263" s="20"/>
      <c r="AG263" s="6">
        <f t="shared" ref="AG263:AG289" si="14">AC263+AE263</f>
        <v>13632</v>
      </c>
      <c r="AH263" s="20"/>
      <c r="AI263" s="6">
        <v>311499</v>
      </c>
      <c r="AJ263" s="20"/>
      <c r="AK263" s="6">
        <v>-77064</v>
      </c>
      <c r="AL263" s="20"/>
      <c r="AM263" s="20">
        <v>-24530</v>
      </c>
      <c r="AN263" s="20"/>
      <c r="AO263" s="20">
        <v>-24530</v>
      </c>
      <c r="AP263" s="20"/>
      <c r="AQ263" s="20">
        <v>-24529</v>
      </c>
      <c r="AR263" s="20"/>
      <c r="AS263" s="20">
        <v>-26511</v>
      </c>
      <c r="AT263" s="20"/>
      <c r="AU263" s="20">
        <v>0</v>
      </c>
      <c r="AV263" s="20"/>
      <c r="AW263" s="20">
        <v>0</v>
      </c>
      <c r="AX263" s="20"/>
    </row>
    <row r="264" spans="1:50" s="9" customFormat="1" ht="13.8" x14ac:dyDescent="0.25">
      <c r="A264" s="9">
        <v>325</v>
      </c>
      <c r="B264" s="39" t="s">
        <v>259</v>
      </c>
      <c r="C264" s="7">
        <v>325</v>
      </c>
      <c r="E264" s="6">
        <v>31979</v>
      </c>
      <c r="G264" s="6">
        <v>21923</v>
      </c>
      <c r="H264" s="20"/>
      <c r="I264" s="6">
        <v>2753</v>
      </c>
      <c r="J264" s="20"/>
      <c r="K264" s="6">
        <v>0</v>
      </c>
      <c r="L264" s="20"/>
      <c r="M264" s="6">
        <v>0</v>
      </c>
      <c r="N264" s="20"/>
      <c r="O264" s="20">
        <v>8954</v>
      </c>
      <c r="P264" s="20"/>
      <c r="Q264" s="6">
        <f t="shared" si="12"/>
        <v>11707</v>
      </c>
      <c r="R264" s="20"/>
      <c r="S264" s="6">
        <v>0</v>
      </c>
      <c r="T264" s="20"/>
      <c r="U264" s="6">
        <v>23284</v>
      </c>
      <c r="V264" s="20"/>
      <c r="W264" s="6">
        <v>0</v>
      </c>
      <c r="X264" s="20"/>
      <c r="Y264" s="20">
        <v>0</v>
      </c>
      <c r="Z264" s="20"/>
      <c r="AA264" s="6">
        <f t="shared" si="13"/>
        <v>23284</v>
      </c>
      <c r="AB264" s="20"/>
      <c r="AC264" s="6">
        <v>3561</v>
      </c>
      <c r="AD264" s="20"/>
      <c r="AE264" s="20">
        <v>9353</v>
      </c>
      <c r="AF264" s="20"/>
      <c r="AG264" s="6">
        <f t="shared" si="14"/>
        <v>12914</v>
      </c>
      <c r="AH264" s="20"/>
      <c r="AI264" s="6">
        <v>68395</v>
      </c>
      <c r="AJ264" s="20"/>
      <c r="AK264" s="6">
        <v>-16921</v>
      </c>
      <c r="AL264" s="20"/>
      <c r="AM264" s="20">
        <v>-1918</v>
      </c>
      <c r="AN264" s="20"/>
      <c r="AO264" s="20">
        <v>-1918</v>
      </c>
      <c r="AP264" s="20"/>
      <c r="AQ264" s="20">
        <v>-1920</v>
      </c>
      <c r="AR264" s="20"/>
      <c r="AS264" s="20">
        <v>-5821</v>
      </c>
      <c r="AT264" s="20"/>
      <c r="AU264" s="20">
        <v>0</v>
      </c>
      <c r="AV264" s="20"/>
      <c r="AW264" s="20">
        <v>0</v>
      </c>
      <c r="AX264" s="20"/>
    </row>
    <row r="265" spans="1:50" s="9" customFormat="1" ht="13.8" x14ac:dyDescent="0.25">
      <c r="A265" s="9">
        <v>326</v>
      </c>
      <c r="B265" s="39" t="s">
        <v>260</v>
      </c>
      <c r="C265" s="7">
        <v>326</v>
      </c>
      <c r="E265" s="6">
        <v>877818</v>
      </c>
      <c r="G265" s="6">
        <v>478537</v>
      </c>
      <c r="H265" s="20"/>
      <c r="I265" s="6">
        <v>60090</v>
      </c>
      <c r="J265" s="20"/>
      <c r="K265" s="6">
        <v>0</v>
      </c>
      <c r="L265" s="20"/>
      <c r="M265" s="6">
        <v>0</v>
      </c>
      <c r="N265" s="20"/>
      <c r="O265" s="20">
        <v>60601</v>
      </c>
      <c r="P265" s="20"/>
      <c r="Q265" s="6">
        <f t="shared" si="12"/>
        <v>120691</v>
      </c>
      <c r="R265" s="20"/>
      <c r="S265" s="6">
        <v>0</v>
      </c>
      <c r="T265" s="20"/>
      <c r="U265" s="6">
        <v>508236</v>
      </c>
      <c r="V265" s="20"/>
      <c r="W265" s="6">
        <v>0</v>
      </c>
      <c r="X265" s="20"/>
      <c r="Y265" s="20">
        <v>0</v>
      </c>
      <c r="Z265" s="20"/>
      <c r="AA265" s="6">
        <f t="shared" si="13"/>
        <v>508236</v>
      </c>
      <c r="AB265" s="20"/>
      <c r="AC265" s="6">
        <v>77728</v>
      </c>
      <c r="AD265" s="20"/>
      <c r="AE265" s="20">
        <v>18342</v>
      </c>
      <c r="AF265" s="20"/>
      <c r="AG265" s="6">
        <f t="shared" si="14"/>
        <v>96070</v>
      </c>
      <c r="AH265" s="20"/>
      <c r="AI265" s="6">
        <v>1492893</v>
      </c>
      <c r="AJ265" s="20"/>
      <c r="AK265" s="6">
        <v>-369339</v>
      </c>
      <c r="AL265" s="20"/>
      <c r="AM265" s="20">
        <v>-86829</v>
      </c>
      <c r="AN265" s="20"/>
      <c r="AO265" s="20">
        <v>-86829</v>
      </c>
      <c r="AP265" s="20"/>
      <c r="AQ265" s="20">
        <v>-86828</v>
      </c>
      <c r="AR265" s="20"/>
      <c r="AS265" s="20">
        <v>-127059</v>
      </c>
      <c r="AT265" s="20"/>
      <c r="AU265" s="20">
        <v>0</v>
      </c>
      <c r="AV265" s="20"/>
      <c r="AW265" s="20">
        <v>0</v>
      </c>
      <c r="AX265" s="20"/>
    </row>
    <row r="266" spans="1:50" s="9" customFormat="1" ht="13.8" x14ac:dyDescent="0.25">
      <c r="A266" s="9">
        <v>327</v>
      </c>
      <c r="B266" s="39" t="s">
        <v>261</v>
      </c>
      <c r="C266" s="7">
        <v>327</v>
      </c>
      <c r="E266" s="6">
        <v>28317</v>
      </c>
      <c r="G266" s="6">
        <v>15034</v>
      </c>
      <c r="H266" s="20"/>
      <c r="I266" s="6">
        <v>1888</v>
      </c>
      <c r="J266" s="20"/>
      <c r="K266" s="6">
        <v>0</v>
      </c>
      <c r="L266" s="20"/>
      <c r="M266" s="6">
        <v>0</v>
      </c>
      <c r="N266" s="20"/>
      <c r="O266" s="20">
        <v>1350</v>
      </c>
      <c r="P266" s="20"/>
      <c r="Q266" s="6">
        <f t="shared" si="12"/>
        <v>3238</v>
      </c>
      <c r="R266" s="20"/>
      <c r="S266" s="6">
        <v>0</v>
      </c>
      <c r="T266" s="20"/>
      <c r="U266" s="6">
        <v>15967</v>
      </c>
      <c r="V266" s="20"/>
      <c r="W266" s="6">
        <v>0</v>
      </c>
      <c r="X266" s="20"/>
      <c r="Y266" s="20">
        <v>0</v>
      </c>
      <c r="Z266" s="20"/>
      <c r="AA266" s="6">
        <f t="shared" si="13"/>
        <v>15967</v>
      </c>
      <c r="AB266" s="20"/>
      <c r="AC266" s="6">
        <v>2442</v>
      </c>
      <c r="AD266" s="20"/>
      <c r="AE266" s="20">
        <v>392</v>
      </c>
      <c r="AF266" s="20"/>
      <c r="AG266" s="6">
        <f t="shared" si="14"/>
        <v>2834</v>
      </c>
      <c r="AH266" s="20"/>
      <c r="AI266" s="6">
        <v>46902</v>
      </c>
      <c r="AJ266" s="20"/>
      <c r="AK266" s="6">
        <v>-11604</v>
      </c>
      <c r="AL266" s="20"/>
      <c r="AM266" s="20">
        <v>-2913</v>
      </c>
      <c r="AN266" s="20"/>
      <c r="AO266" s="20">
        <v>-2913</v>
      </c>
      <c r="AP266" s="20"/>
      <c r="AQ266" s="20">
        <v>-2912</v>
      </c>
      <c r="AR266" s="20"/>
      <c r="AS266" s="20">
        <v>-3992</v>
      </c>
      <c r="AT266" s="20"/>
      <c r="AU266" s="20">
        <v>0</v>
      </c>
      <c r="AV266" s="20"/>
      <c r="AW266" s="20">
        <v>0</v>
      </c>
      <c r="AX266" s="20"/>
    </row>
    <row r="267" spans="1:50" s="9" customFormat="1" ht="13.8" x14ac:dyDescent="0.25">
      <c r="A267" s="9">
        <v>328</v>
      </c>
      <c r="B267" s="39" t="s">
        <v>262</v>
      </c>
      <c r="C267" s="7">
        <v>328</v>
      </c>
      <c r="E267" s="6">
        <v>50138</v>
      </c>
      <c r="G267" s="6">
        <v>27642</v>
      </c>
      <c r="H267" s="20"/>
      <c r="I267" s="6">
        <v>3471</v>
      </c>
      <c r="J267" s="20"/>
      <c r="K267" s="6">
        <v>0</v>
      </c>
      <c r="L267" s="20"/>
      <c r="M267" s="6">
        <v>0</v>
      </c>
      <c r="N267" s="20"/>
      <c r="O267" s="20">
        <v>3925</v>
      </c>
      <c r="P267" s="20"/>
      <c r="Q267" s="6">
        <f t="shared" si="12"/>
        <v>7396</v>
      </c>
      <c r="R267" s="20"/>
      <c r="S267" s="6">
        <v>0</v>
      </c>
      <c r="T267" s="20"/>
      <c r="U267" s="6">
        <v>29357</v>
      </c>
      <c r="V267" s="20"/>
      <c r="W267" s="6">
        <v>0</v>
      </c>
      <c r="X267" s="20"/>
      <c r="Y267" s="20">
        <v>0</v>
      </c>
      <c r="Z267" s="20"/>
      <c r="AA267" s="6">
        <f t="shared" si="13"/>
        <v>29357</v>
      </c>
      <c r="AB267" s="20"/>
      <c r="AC267" s="6">
        <v>4490</v>
      </c>
      <c r="AD267" s="20"/>
      <c r="AE267" s="20">
        <v>1202</v>
      </c>
      <c r="AF267" s="20"/>
      <c r="AG267" s="6">
        <f t="shared" si="14"/>
        <v>5692</v>
      </c>
      <c r="AH267" s="20"/>
      <c r="AI267" s="6">
        <v>86234</v>
      </c>
      <c r="AJ267" s="20"/>
      <c r="AK267" s="6">
        <v>-21334</v>
      </c>
      <c r="AL267" s="20"/>
      <c r="AM267" s="20">
        <v>-4873</v>
      </c>
      <c r="AN267" s="20"/>
      <c r="AO267" s="20">
        <v>-4873</v>
      </c>
      <c r="AP267" s="20"/>
      <c r="AQ267" s="20">
        <v>-4875</v>
      </c>
      <c r="AR267" s="20"/>
      <c r="AS267" s="20">
        <v>-7339</v>
      </c>
      <c r="AT267" s="20"/>
      <c r="AU267" s="20">
        <v>0</v>
      </c>
      <c r="AV267" s="20"/>
      <c r="AW267" s="20">
        <v>0</v>
      </c>
      <c r="AX267" s="20"/>
    </row>
    <row r="268" spans="1:50" s="9" customFormat="1" ht="13.8" x14ac:dyDescent="0.25">
      <c r="A268" s="9">
        <v>329</v>
      </c>
      <c r="B268" s="39" t="s">
        <v>263</v>
      </c>
      <c r="C268" s="7">
        <v>329</v>
      </c>
      <c r="E268" s="6">
        <v>1027212</v>
      </c>
      <c r="G268" s="6">
        <v>595275</v>
      </c>
      <c r="H268" s="20"/>
      <c r="I268" s="6">
        <v>74749</v>
      </c>
      <c r="J268" s="20"/>
      <c r="K268" s="6">
        <v>0</v>
      </c>
      <c r="L268" s="20"/>
      <c r="M268" s="6">
        <v>0</v>
      </c>
      <c r="N268" s="20"/>
      <c r="O268" s="20">
        <v>123946</v>
      </c>
      <c r="P268" s="20"/>
      <c r="Q268" s="6">
        <f t="shared" si="12"/>
        <v>198695</v>
      </c>
      <c r="R268" s="20"/>
      <c r="S268" s="6">
        <v>0</v>
      </c>
      <c r="T268" s="20"/>
      <c r="U268" s="6">
        <v>632220</v>
      </c>
      <c r="V268" s="20"/>
      <c r="W268" s="6">
        <v>0</v>
      </c>
      <c r="X268" s="20"/>
      <c r="Y268" s="20">
        <v>0</v>
      </c>
      <c r="Z268" s="20"/>
      <c r="AA268" s="6">
        <f t="shared" si="13"/>
        <v>632220</v>
      </c>
      <c r="AB268" s="20"/>
      <c r="AC268" s="6">
        <v>96689</v>
      </c>
      <c r="AD268" s="20"/>
      <c r="AE268" s="20">
        <v>39003</v>
      </c>
      <c r="AF268" s="20"/>
      <c r="AG268" s="6">
        <f t="shared" si="14"/>
        <v>135692</v>
      </c>
      <c r="AH268" s="20"/>
      <c r="AI268" s="6">
        <v>1857084</v>
      </c>
      <c r="AJ268" s="20"/>
      <c r="AK268" s="6">
        <v>-459440</v>
      </c>
      <c r="AL268" s="20"/>
      <c r="AM268" s="20">
        <v>-91824</v>
      </c>
      <c r="AN268" s="20"/>
      <c r="AO268" s="20">
        <v>-91824</v>
      </c>
      <c r="AP268" s="20"/>
      <c r="AQ268" s="20">
        <v>-91822</v>
      </c>
      <c r="AR268" s="20"/>
      <c r="AS268" s="20">
        <v>-158055</v>
      </c>
      <c r="AT268" s="20"/>
      <c r="AU268" s="20">
        <v>0</v>
      </c>
      <c r="AV268" s="20"/>
      <c r="AW268" s="20">
        <v>0</v>
      </c>
      <c r="AX268" s="20"/>
    </row>
    <row r="269" spans="1:50" s="9" customFormat="1" ht="13.8" x14ac:dyDescent="0.25">
      <c r="A269" s="9">
        <v>330</v>
      </c>
      <c r="B269" s="39" t="s">
        <v>264</v>
      </c>
      <c r="C269" s="7">
        <v>330</v>
      </c>
      <c r="E269" s="6">
        <v>303574</v>
      </c>
      <c r="G269" s="6">
        <v>94865</v>
      </c>
      <c r="H269" s="20"/>
      <c r="I269" s="6">
        <v>11912</v>
      </c>
      <c r="J269" s="20"/>
      <c r="K269" s="6">
        <v>0</v>
      </c>
      <c r="L269" s="20"/>
      <c r="M269" s="6">
        <v>0</v>
      </c>
      <c r="N269" s="20"/>
      <c r="O269" s="20">
        <v>0</v>
      </c>
      <c r="P269" s="20"/>
      <c r="Q269" s="6">
        <f t="shared" si="12"/>
        <v>11912</v>
      </c>
      <c r="R269" s="20"/>
      <c r="S269" s="6">
        <v>0</v>
      </c>
      <c r="T269" s="20"/>
      <c r="U269" s="6">
        <v>100752</v>
      </c>
      <c r="V269" s="20"/>
      <c r="W269" s="6">
        <v>0</v>
      </c>
      <c r="X269" s="20"/>
      <c r="Y269" s="20">
        <v>85153</v>
      </c>
      <c r="Z269" s="20"/>
      <c r="AA269" s="6">
        <f t="shared" si="13"/>
        <v>185905</v>
      </c>
      <c r="AB269" s="20"/>
      <c r="AC269" s="6">
        <v>15409</v>
      </c>
      <c r="AD269" s="20"/>
      <c r="AE269" s="20">
        <v>-28753</v>
      </c>
      <c r="AF269" s="20"/>
      <c r="AG269" s="6">
        <f t="shared" si="14"/>
        <v>-13344</v>
      </c>
      <c r="AH269" s="20"/>
      <c r="AI269" s="6">
        <v>295950</v>
      </c>
      <c r="AJ269" s="20"/>
      <c r="AK269" s="6">
        <v>-73218</v>
      </c>
      <c r="AL269" s="20"/>
      <c r="AM269" s="20">
        <v>-49602</v>
      </c>
      <c r="AN269" s="20"/>
      <c r="AO269" s="20">
        <v>-49602</v>
      </c>
      <c r="AP269" s="20"/>
      <c r="AQ269" s="20">
        <v>-49601</v>
      </c>
      <c r="AR269" s="20"/>
      <c r="AS269" s="20">
        <v>-25188</v>
      </c>
      <c r="AT269" s="20"/>
      <c r="AU269" s="20">
        <v>0</v>
      </c>
      <c r="AV269" s="20"/>
      <c r="AW269" s="20">
        <v>0</v>
      </c>
      <c r="AX269" s="20"/>
    </row>
    <row r="270" spans="1:50" s="9" customFormat="1" ht="13.8" x14ac:dyDescent="0.25">
      <c r="A270" s="9">
        <v>331</v>
      </c>
      <c r="B270" s="39" t="s">
        <v>265</v>
      </c>
      <c r="C270" s="7">
        <v>331</v>
      </c>
      <c r="E270" s="6">
        <v>34488</v>
      </c>
      <c r="G270" s="6">
        <v>17467</v>
      </c>
      <c r="H270" s="20"/>
      <c r="I270" s="6">
        <v>2193</v>
      </c>
      <c r="J270" s="20"/>
      <c r="K270" s="6">
        <v>0</v>
      </c>
      <c r="L270" s="20"/>
      <c r="M270" s="6">
        <v>0</v>
      </c>
      <c r="N270" s="20"/>
      <c r="O270" s="20">
        <v>376</v>
      </c>
      <c r="P270" s="20"/>
      <c r="Q270" s="6">
        <f t="shared" si="12"/>
        <v>2569</v>
      </c>
      <c r="R270" s="20"/>
      <c r="S270" s="6">
        <v>0</v>
      </c>
      <c r="T270" s="20"/>
      <c r="U270" s="6">
        <v>18551</v>
      </c>
      <c r="V270" s="20"/>
      <c r="W270" s="6">
        <v>0</v>
      </c>
      <c r="X270" s="20"/>
      <c r="Y270" s="20">
        <v>0</v>
      </c>
      <c r="Z270" s="20"/>
      <c r="AA270" s="6">
        <f t="shared" si="13"/>
        <v>18551</v>
      </c>
      <c r="AB270" s="20"/>
      <c r="AC270" s="6">
        <v>2837</v>
      </c>
      <c r="AD270" s="20"/>
      <c r="AE270" s="20">
        <v>58</v>
      </c>
      <c r="AF270" s="20"/>
      <c r="AG270" s="6">
        <f t="shared" si="14"/>
        <v>2895</v>
      </c>
      <c r="AH270" s="20"/>
      <c r="AI270" s="6">
        <v>54492</v>
      </c>
      <c r="AJ270" s="20"/>
      <c r="AK270" s="6">
        <v>-13481</v>
      </c>
      <c r="AL270" s="20"/>
      <c r="AM270" s="20">
        <v>-3781</v>
      </c>
      <c r="AN270" s="20"/>
      <c r="AO270" s="20">
        <v>-3781</v>
      </c>
      <c r="AP270" s="20"/>
      <c r="AQ270" s="20">
        <v>-3783</v>
      </c>
      <c r="AR270" s="20"/>
      <c r="AS270" s="20">
        <v>-4638</v>
      </c>
      <c r="AT270" s="20"/>
      <c r="AU270" s="20">
        <v>0</v>
      </c>
      <c r="AV270" s="20"/>
      <c r="AW270" s="20">
        <v>0</v>
      </c>
      <c r="AX270" s="20"/>
    </row>
    <row r="271" spans="1:50" s="9" customFormat="1" ht="13.8" x14ac:dyDescent="0.25">
      <c r="A271" s="9">
        <v>332</v>
      </c>
      <c r="B271" s="39" t="s">
        <v>266</v>
      </c>
      <c r="C271" s="7">
        <v>332</v>
      </c>
      <c r="E271" s="6">
        <v>19886</v>
      </c>
      <c r="G271" s="6">
        <v>11178</v>
      </c>
      <c r="H271" s="20"/>
      <c r="I271" s="6">
        <v>1404</v>
      </c>
      <c r="J271" s="20"/>
      <c r="K271" s="6">
        <v>0</v>
      </c>
      <c r="L271" s="20"/>
      <c r="M271" s="6">
        <v>0</v>
      </c>
      <c r="N271" s="20"/>
      <c r="O271" s="20">
        <v>1879</v>
      </c>
      <c r="P271" s="20"/>
      <c r="Q271" s="6">
        <f t="shared" si="12"/>
        <v>3283</v>
      </c>
      <c r="R271" s="20"/>
      <c r="S271" s="6">
        <v>0</v>
      </c>
      <c r="T271" s="20"/>
      <c r="U271" s="6">
        <v>11872</v>
      </c>
      <c r="V271" s="20"/>
      <c r="W271" s="6">
        <v>0</v>
      </c>
      <c r="X271" s="20"/>
      <c r="Y271" s="20">
        <v>0</v>
      </c>
      <c r="Z271" s="20"/>
      <c r="AA271" s="6">
        <f t="shared" si="13"/>
        <v>11872</v>
      </c>
      <c r="AB271" s="20"/>
      <c r="AC271" s="6">
        <v>1816</v>
      </c>
      <c r="AD271" s="20"/>
      <c r="AE271" s="20">
        <v>584</v>
      </c>
      <c r="AF271" s="20"/>
      <c r="AG271" s="6">
        <f t="shared" si="14"/>
        <v>2400</v>
      </c>
      <c r="AH271" s="20"/>
      <c r="AI271" s="6">
        <v>34872</v>
      </c>
      <c r="AJ271" s="20"/>
      <c r="AK271" s="6">
        <v>-8627</v>
      </c>
      <c r="AL271" s="20"/>
      <c r="AM271" s="20">
        <v>-1873</v>
      </c>
      <c r="AN271" s="20"/>
      <c r="AO271" s="20">
        <v>-1873</v>
      </c>
      <c r="AP271" s="20"/>
      <c r="AQ271" s="20">
        <v>-1875</v>
      </c>
      <c r="AR271" s="20"/>
      <c r="AS271" s="20">
        <v>-2968</v>
      </c>
      <c r="AT271" s="20"/>
      <c r="AU271" s="20">
        <v>0</v>
      </c>
      <c r="AV271" s="20"/>
      <c r="AW271" s="20">
        <v>0</v>
      </c>
      <c r="AX271" s="20"/>
    </row>
    <row r="272" spans="1:50" s="9" customFormat="1" ht="13.8" x14ac:dyDescent="0.25">
      <c r="A272" s="9">
        <v>333</v>
      </c>
      <c r="B272" s="39" t="s">
        <v>267</v>
      </c>
      <c r="C272" s="7">
        <v>333</v>
      </c>
      <c r="E272" s="6">
        <v>45965</v>
      </c>
      <c r="G272" s="6">
        <v>24472</v>
      </c>
      <c r="H272" s="20"/>
      <c r="I272" s="6">
        <v>3073</v>
      </c>
      <c r="J272" s="20"/>
      <c r="K272" s="6">
        <v>0</v>
      </c>
      <c r="L272" s="20"/>
      <c r="M272" s="6">
        <v>0</v>
      </c>
      <c r="N272" s="20"/>
      <c r="O272" s="20">
        <v>2293</v>
      </c>
      <c r="P272" s="20"/>
      <c r="Q272" s="6">
        <f t="shared" si="12"/>
        <v>5366</v>
      </c>
      <c r="R272" s="20"/>
      <c r="S272" s="6">
        <v>0</v>
      </c>
      <c r="T272" s="20"/>
      <c r="U272" s="6">
        <v>25991</v>
      </c>
      <c r="V272" s="20"/>
      <c r="W272" s="6">
        <v>0</v>
      </c>
      <c r="X272" s="20"/>
      <c r="Y272" s="20">
        <v>0</v>
      </c>
      <c r="Z272" s="20"/>
      <c r="AA272" s="6">
        <f t="shared" si="13"/>
        <v>25991</v>
      </c>
      <c r="AB272" s="20"/>
      <c r="AC272" s="6">
        <v>3975</v>
      </c>
      <c r="AD272" s="20"/>
      <c r="AE272" s="20">
        <v>670</v>
      </c>
      <c r="AF272" s="20"/>
      <c r="AG272" s="6">
        <f t="shared" si="14"/>
        <v>4645</v>
      </c>
      <c r="AH272" s="20"/>
      <c r="AI272" s="6">
        <v>76345</v>
      </c>
      <c r="AJ272" s="20"/>
      <c r="AK272" s="6">
        <v>-18888</v>
      </c>
      <c r="AL272" s="20"/>
      <c r="AM272" s="20">
        <v>-4709</v>
      </c>
      <c r="AN272" s="20"/>
      <c r="AO272" s="20">
        <v>-4709</v>
      </c>
      <c r="AP272" s="20"/>
      <c r="AQ272" s="20">
        <v>-4710</v>
      </c>
      <c r="AR272" s="20"/>
      <c r="AS272" s="20">
        <v>-6498</v>
      </c>
      <c r="AT272" s="20"/>
      <c r="AU272" s="20">
        <v>0</v>
      </c>
      <c r="AV272" s="20"/>
      <c r="AW272" s="20">
        <v>0</v>
      </c>
      <c r="AX272" s="20"/>
    </row>
    <row r="273" spans="1:50" s="9" customFormat="1" ht="13.8" x14ac:dyDescent="0.25">
      <c r="A273" s="9">
        <v>334</v>
      </c>
      <c r="B273" s="39" t="s">
        <v>268</v>
      </c>
      <c r="C273" s="7">
        <v>334</v>
      </c>
      <c r="E273" s="6">
        <v>2024739</v>
      </c>
      <c r="G273" s="6">
        <v>940837</v>
      </c>
      <c r="H273" s="20"/>
      <c r="I273" s="6">
        <v>118141</v>
      </c>
      <c r="J273" s="20"/>
      <c r="K273" s="6">
        <v>0</v>
      </c>
      <c r="L273" s="20"/>
      <c r="M273" s="6">
        <v>0</v>
      </c>
      <c r="N273" s="20"/>
      <c r="O273" s="20">
        <v>0</v>
      </c>
      <c r="P273" s="20"/>
      <c r="Q273" s="6">
        <f t="shared" si="12"/>
        <v>118141</v>
      </c>
      <c r="R273" s="20"/>
      <c r="S273" s="6">
        <v>0</v>
      </c>
      <c r="T273" s="20"/>
      <c r="U273" s="6">
        <v>999229</v>
      </c>
      <c r="V273" s="20"/>
      <c r="W273" s="6">
        <v>0</v>
      </c>
      <c r="X273" s="20"/>
      <c r="Y273" s="20">
        <v>105020</v>
      </c>
      <c r="Z273" s="20"/>
      <c r="AA273" s="6">
        <f t="shared" si="13"/>
        <v>1104249</v>
      </c>
      <c r="AB273" s="20"/>
      <c r="AC273" s="6">
        <v>152818</v>
      </c>
      <c r="AD273" s="20"/>
      <c r="AE273" s="20">
        <v>-38660</v>
      </c>
      <c r="AF273" s="20"/>
      <c r="AG273" s="6">
        <f t="shared" si="14"/>
        <v>114158</v>
      </c>
      <c r="AH273" s="20"/>
      <c r="AI273" s="6">
        <v>2935135</v>
      </c>
      <c r="AJ273" s="20"/>
      <c r="AK273" s="6">
        <v>-726148</v>
      </c>
      <c r="AL273" s="20"/>
      <c r="AM273" s="20">
        <v>-245434</v>
      </c>
      <c r="AN273" s="20"/>
      <c r="AO273" s="20">
        <v>-245434</v>
      </c>
      <c r="AP273" s="20"/>
      <c r="AQ273" s="20">
        <v>-245432</v>
      </c>
      <c r="AR273" s="20"/>
      <c r="AS273" s="20">
        <v>-249807</v>
      </c>
      <c r="AT273" s="20"/>
      <c r="AU273" s="20">
        <v>0</v>
      </c>
      <c r="AV273" s="20"/>
      <c r="AW273" s="20">
        <v>0</v>
      </c>
      <c r="AX273" s="20"/>
    </row>
    <row r="274" spans="1:50" s="9" customFormat="1" ht="13.8" x14ac:dyDescent="0.25">
      <c r="A274" s="9">
        <v>335</v>
      </c>
      <c r="B274" s="39" t="s">
        <v>269</v>
      </c>
      <c r="C274" s="7">
        <v>335</v>
      </c>
      <c r="E274" s="6">
        <v>12355</v>
      </c>
      <c r="G274" s="6">
        <v>6525</v>
      </c>
      <c r="H274" s="20"/>
      <c r="I274" s="6">
        <v>819</v>
      </c>
      <c r="J274" s="20"/>
      <c r="K274" s="6">
        <v>0</v>
      </c>
      <c r="L274" s="20"/>
      <c r="M274" s="6">
        <v>0</v>
      </c>
      <c r="N274" s="20"/>
      <c r="O274" s="20">
        <v>536</v>
      </c>
      <c r="P274" s="20"/>
      <c r="Q274" s="6">
        <f t="shared" si="12"/>
        <v>1355</v>
      </c>
      <c r="R274" s="20"/>
      <c r="S274" s="6">
        <v>0</v>
      </c>
      <c r="T274" s="20"/>
      <c r="U274" s="6">
        <v>6929</v>
      </c>
      <c r="V274" s="20"/>
      <c r="W274" s="6">
        <v>0</v>
      </c>
      <c r="X274" s="20"/>
      <c r="Y274" s="20">
        <v>0</v>
      </c>
      <c r="Z274" s="20"/>
      <c r="AA274" s="6">
        <f t="shared" si="13"/>
        <v>6929</v>
      </c>
      <c r="AB274" s="20"/>
      <c r="AC274" s="6">
        <v>1060</v>
      </c>
      <c r="AD274" s="20"/>
      <c r="AE274" s="20">
        <v>154</v>
      </c>
      <c r="AF274" s="20"/>
      <c r="AG274" s="6">
        <f t="shared" si="14"/>
        <v>1214</v>
      </c>
      <c r="AH274" s="20"/>
      <c r="AI274" s="6">
        <v>20355</v>
      </c>
      <c r="AJ274" s="20"/>
      <c r="AK274" s="6">
        <v>-5036</v>
      </c>
      <c r="AL274" s="20"/>
      <c r="AM274" s="20">
        <v>-1280</v>
      </c>
      <c r="AN274" s="20"/>
      <c r="AO274" s="20">
        <v>-1280</v>
      </c>
      <c r="AP274" s="20"/>
      <c r="AQ274" s="20">
        <v>-1281</v>
      </c>
      <c r="AR274" s="20"/>
      <c r="AS274" s="20">
        <v>-1732</v>
      </c>
      <c r="AT274" s="20"/>
      <c r="AU274" s="20">
        <v>0</v>
      </c>
      <c r="AV274" s="20"/>
      <c r="AW274" s="20">
        <v>0</v>
      </c>
      <c r="AX274" s="20"/>
    </row>
    <row r="275" spans="1:50" s="9" customFormat="1" ht="13.8" x14ac:dyDescent="0.25">
      <c r="A275" s="9">
        <v>336</v>
      </c>
      <c r="B275" s="39" t="s">
        <v>270</v>
      </c>
      <c r="C275" s="7">
        <v>336</v>
      </c>
      <c r="E275" s="6">
        <v>331410</v>
      </c>
      <c r="G275" s="6">
        <v>170747</v>
      </c>
      <c r="H275" s="20"/>
      <c r="I275" s="6">
        <v>21441</v>
      </c>
      <c r="J275" s="20"/>
      <c r="K275" s="6">
        <v>0</v>
      </c>
      <c r="L275" s="20"/>
      <c r="M275" s="6">
        <v>0</v>
      </c>
      <c r="N275" s="20"/>
      <c r="O275" s="20">
        <v>7976</v>
      </c>
      <c r="P275" s="20"/>
      <c r="Q275" s="6">
        <f t="shared" si="12"/>
        <v>29417</v>
      </c>
      <c r="R275" s="20"/>
      <c r="S275" s="6">
        <v>0</v>
      </c>
      <c r="T275" s="20"/>
      <c r="U275" s="6">
        <v>181344</v>
      </c>
      <c r="V275" s="20"/>
      <c r="W275" s="6">
        <v>0</v>
      </c>
      <c r="X275" s="20"/>
      <c r="Y275" s="20">
        <v>0</v>
      </c>
      <c r="Z275" s="20"/>
      <c r="AA275" s="6">
        <f t="shared" si="13"/>
        <v>181344</v>
      </c>
      <c r="AB275" s="20"/>
      <c r="AC275" s="6">
        <v>27734</v>
      </c>
      <c r="AD275" s="20"/>
      <c r="AE275" s="20">
        <v>1996</v>
      </c>
      <c r="AF275" s="20"/>
      <c r="AG275" s="6">
        <f t="shared" si="14"/>
        <v>29730</v>
      </c>
      <c r="AH275" s="20"/>
      <c r="AI275" s="6">
        <v>532679</v>
      </c>
      <c r="AJ275" s="20"/>
      <c r="AK275" s="6">
        <v>-131784</v>
      </c>
      <c r="AL275" s="20"/>
      <c r="AM275" s="20">
        <v>-35530</v>
      </c>
      <c r="AN275" s="20"/>
      <c r="AO275" s="20">
        <v>-35530</v>
      </c>
      <c r="AP275" s="20"/>
      <c r="AQ275" s="20">
        <v>-35531</v>
      </c>
      <c r="AR275" s="20"/>
      <c r="AS275" s="20">
        <v>-45336</v>
      </c>
      <c r="AT275" s="20"/>
      <c r="AU275" s="20">
        <v>0</v>
      </c>
      <c r="AV275" s="20"/>
      <c r="AW275" s="20">
        <v>0</v>
      </c>
      <c r="AX275" s="20"/>
    </row>
    <row r="276" spans="1:50" s="9" customFormat="1" ht="13.8" x14ac:dyDescent="0.25">
      <c r="A276" s="9">
        <v>337</v>
      </c>
      <c r="B276" s="39" t="s">
        <v>271</v>
      </c>
      <c r="C276" s="7">
        <v>337</v>
      </c>
      <c r="E276" s="6">
        <v>113359</v>
      </c>
      <c r="G276" s="6">
        <v>58541</v>
      </c>
      <c r="H276" s="20"/>
      <c r="I276" s="6">
        <v>7351</v>
      </c>
      <c r="J276" s="20"/>
      <c r="K276" s="6">
        <v>0</v>
      </c>
      <c r="L276" s="20"/>
      <c r="M276" s="6">
        <v>0</v>
      </c>
      <c r="N276" s="20"/>
      <c r="O276" s="20">
        <v>2934</v>
      </c>
      <c r="P276" s="20"/>
      <c r="Q276" s="6">
        <f t="shared" si="12"/>
        <v>10285</v>
      </c>
      <c r="R276" s="20"/>
      <c r="S276" s="6">
        <v>0</v>
      </c>
      <c r="T276" s="20"/>
      <c r="U276" s="6">
        <v>62174</v>
      </c>
      <c r="V276" s="20"/>
      <c r="W276" s="6">
        <v>0</v>
      </c>
      <c r="X276" s="20"/>
      <c r="Y276" s="20">
        <v>0</v>
      </c>
      <c r="Z276" s="20"/>
      <c r="AA276" s="6">
        <f t="shared" si="13"/>
        <v>62174</v>
      </c>
      <c r="AB276" s="20"/>
      <c r="AC276" s="6">
        <v>9509</v>
      </c>
      <c r="AD276" s="20"/>
      <c r="AE276" s="20">
        <v>751</v>
      </c>
      <c r="AF276" s="20"/>
      <c r="AG276" s="6">
        <f t="shared" si="14"/>
        <v>10260</v>
      </c>
      <c r="AH276" s="20"/>
      <c r="AI276" s="6">
        <v>182631</v>
      </c>
      <c r="AJ276" s="20"/>
      <c r="AK276" s="6">
        <v>-45183</v>
      </c>
      <c r="AL276" s="20"/>
      <c r="AM276" s="20">
        <v>-12116</v>
      </c>
      <c r="AN276" s="20"/>
      <c r="AO276" s="20">
        <v>-12116</v>
      </c>
      <c r="AP276" s="20"/>
      <c r="AQ276" s="20">
        <v>-12115</v>
      </c>
      <c r="AR276" s="20"/>
      <c r="AS276" s="20">
        <v>-15544</v>
      </c>
      <c r="AT276" s="20"/>
      <c r="AU276" s="20">
        <v>0</v>
      </c>
      <c r="AV276" s="20"/>
      <c r="AW276" s="20">
        <v>0</v>
      </c>
      <c r="AX276" s="20"/>
    </row>
    <row r="277" spans="1:50" s="9" customFormat="1" ht="13.8" x14ac:dyDescent="0.25">
      <c r="A277" s="9">
        <v>338</v>
      </c>
      <c r="B277" s="39" t="s">
        <v>272</v>
      </c>
      <c r="C277" s="7">
        <v>338</v>
      </c>
      <c r="E277" s="6">
        <v>134272</v>
      </c>
      <c r="G277" s="6">
        <v>64058</v>
      </c>
      <c r="H277" s="20"/>
      <c r="I277" s="6">
        <v>8044</v>
      </c>
      <c r="J277" s="20"/>
      <c r="K277" s="6">
        <v>0</v>
      </c>
      <c r="L277" s="20"/>
      <c r="M277" s="6">
        <v>0</v>
      </c>
      <c r="N277" s="20"/>
      <c r="O277" s="20">
        <v>0</v>
      </c>
      <c r="P277" s="20"/>
      <c r="Q277" s="6">
        <f t="shared" si="12"/>
        <v>8044</v>
      </c>
      <c r="R277" s="20"/>
      <c r="S277" s="6">
        <v>0</v>
      </c>
      <c r="T277" s="20"/>
      <c r="U277" s="6">
        <v>68033</v>
      </c>
      <c r="V277" s="20"/>
      <c r="W277" s="6">
        <v>0</v>
      </c>
      <c r="X277" s="20"/>
      <c r="Y277" s="20">
        <v>4462</v>
      </c>
      <c r="Z277" s="20"/>
      <c r="AA277" s="6">
        <f t="shared" si="13"/>
        <v>72495</v>
      </c>
      <c r="AB277" s="20"/>
      <c r="AC277" s="6">
        <v>10405</v>
      </c>
      <c r="AD277" s="20"/>
      <c r="AE277" s="20">
        <v>-1736</v>
      </c>
      <c r="AF277" s="20"/>
      <c r="AG277" s="6">
        <f t="shared" si="14"/>
        <v>8669</v>
      </c>
      <c r="AH277" s="20"/>
      <c r="AI277" s="6">
        <v>199841</v>
      </c>
      <c r="AJ277" s="20"/>
      <c r="AK277" s="6">
        <v>-49440</v>
      </c>
      <c r="AL277" s="20"/>
      <c r="AM277" s="20">
        <v>-15814</v>
      </c>
      <c r="AN277" s="20"/>
      <c r="AO277" s="20">
        <v>-15814</v>
      </c>
      <c r="AP277" s="20"/>
      <c r="AQ277" s="20">
        <v>-15814</v>
      </c>
      <c r="AR277" s="20"/>
      <c r="AS277" s="20">
        <v>-17008</v>
      </c>
      <c r="AT277" s="20"/>
      <c r="AU277" s="20">
        <v>0</v>
      </c>
      <c r="AV277" s="20"/>
      <c r="AW277" s="20">
        <v>0</v>
      </c>
      <c r="AX277" s="20"/>
    </row>
    <row r="278" spans="1:50" s="9" customFormat="1" ht="13.8" x14ac:dyDescent="0.25">
      <c r="A278" s="9">
        <v>339</v>
      </c>
      <c r="B278" s="39" t="s">
        <v>273</v>
      </c>
      <c r="C278" s="7">
        <v>339</v>
      </c>
      <c r="E278" s="6">
        <v>73286</v>
      </c>
      <c r="G278" s="6">
        <v>39143</v>
      </c>
      <c r="H278" s="20"/>
      <c r="I278" s="6">
        <v>4915</v>
      </c>
      <c r="J278" s="20"/>
      <c r="K278" s="6">
        <v>0</v>
      </c>
      <c r="L278" s="20"/>
      <c r="M278" s="6">
        <v>0</v>
      </c>
      <c r="N278" s="20"/>
      <c r="O278" s="20">
        <v>3844</v>
      </c>
      <c r="P278" s="20"/>
      <c r="Q278" s="6">
        <f t="shared" si="12"/>
        <v>8759</v>
      </c>
      <c r="R278" s="20"/>
      <c r="S278" s="6">
        <v>0</v>
      </c>
      <c r="T278" s="20"/>
      <c r="U278" s="6">
        <v>41572</v>
      </c>
      <c r="V278" s="20"/>
      <c r="W278" s="6">
        <v>0</v>
      </c>
      <c r="X278" s="20"/>
      <c r="Y278" s="20">
        <v>0</v>
      </c>
      <c r="Z278" s="20"/>
      <c r="AA278" s="6">
        <f t="shared" si="13"/>
        <v>41572</v>
      </c>
      <c r="AB278" s="20"/>
      <c r="AC278" s="6">
        <v>6358</v>
      </c>
      <c r="AD278" s="20"/>
      <c r="AE278" s="20">
        <v>1130</v>
      </c>
      <c r="AF278" s="20"/>
      <c r="AG278" s="6">
        <f t="shared" si="14"/>
        <v>7488</v>
      </c>
      <c r="AH278" s="20"/>
      <c r="AI278" s="6">
        <v>122114</v>
      </c>
      <c r="AJ278" s="20"/>
      <c r="AK278" s="6">
        <v>-30211</v>
      </c>
      <c r="AL278" s="20"/>
      <c r="AM278" s="20">
        <v>-7473</v>
      </c>
      <c r="AN278" s="20"/>
      <c r="AO278" s="20">
        <v>-7473</v>
      </c>
      <c r="AP278" s="20"/>
      <c r="AQ278" s="20">
        <v>-7474</v>
      </c>
      <c r="AR278" s="20"/>
      <c r="AS278" s="20">
        <v>-10393</v>
      </c>
      <c r="AT278" s="20"/>
      <c r="AU278" s="20">
        <v>0</v>
      </c>
      <c r="AV278" s="20"/>
      <c r="AW278" s="20">
        <v>0</v>
      </c>
      <c r="AX278" s="20"/>
    </row>
    <row r="279" spans="1:50" s="9" customFormat="1" ht="13.8" x14ac:dyDescent="0.25">
      <c r="A279" s="9">
        <v>340</v>
      </c>
      <c r="B279" s="39" t="s">
        <v>274</v>
      </c>
      <c r="C279" s="7">
        <v>340</v>
      </c>
      <c r="E279" s="6">
        <v>408191</v>
      </c>
      <c r="G279" s="6">
        <v>189582</v>
      </c>
      <c r="H279" s="20"/>
      <c r="I279" s="6">
        <v>23806</v>
      </c>
      <c r="J279" s="20"/>
      <c r="K279" s="6">
        <v>0</v>
      </c>
      <c r="L279" s="20"/>
      <c r="M279" s="6">
        <v>0</v>
      </c>
      <c r="N279" s="20"/>
      <c r="O279" s="20">
        <v>0</v>
      </c>
      <c r="P279" s="20"/>
      <c r="Q279" s="6">
        <f t="shared" si="12"/>
        <v>23806</v>
      </c>
      <c r="R279" s="20"/>
      <c r="S279" s="6">
        <v>0</v>
      </c>
      <c r="T279" s="20"/>
      <c r="U279" s="6">
        <v>201348</v>
      </c>
      <c r="V279" s="20"/>
      <c r="W279" s="6">
        <v>0</v>
      </c>
      <c r="X279" s="20"/>
      <c r="Y279" s="20">
        <v>21311</v>
      </c>
      <c r="Z279" s="20"/>
      <c r="AA279" s="6">
        <f t="shared" si="13"/>
        <v>222659</v>
      </c>
      <c r="AB279" s="20"/>
      <c r="AC279" s="6">
        <v>30793</v>
      </c>
      <c r="AD279" s="20"/>
      <c r="AE279" s="20">
        <v>-7840</v>
      </c>
      <c r="AF279" s="20"/>
      <c r="AG279" s="6">
        <f t="shared" si="14"/>
        <v>22953</v>
      </c>
      <c r="AH279" s="20"/>
      <c r="AI279" s="6">
        <v>591439</v>
      </c>
      <c r="AJ279" s="20"/>
      <c r="AK279" s="6">
        <v>-146321</v>
      </c>
      <c r="AL279" s="20"/>
      <c r="AM279" s="20">
        <v>-49506</v>
      </c>
      <c r="AN279" s="20"/>
      <c r="AO279" s="20">
        <v>-49506</v>
      </c>
      <c r="AP279" s="20"/>
      <c r="AQ279" s="20">
        <v>-49504</v>
      </c>
      <c r="AR279" s="20"/>
      <c r="AS279" s="20">
        <v>-50337</v>
      </c>
      <c r="AT279" s="20"/>
      <c r="AU279" s="20">
        <v>0</v>
      </c>
      <c r="AV279" s="20"/>
      <c r="AW279" s="20">
        <v>0</v>
      </c>
      <c r="AX279" s="20"/>
    </row>
    <row r="280" spans="1:50" s="9" customFormat="1" ht="13.8" x14ac:dyDescent="0.25">
      <c r="A280" s="9">
        <v>342</v>
      </c>
      <c r="B280" s="39" t="s">
        <v>275</v>
      </c>
      <c r="C280" s="7">
        <v>342</v>
      </c>
      <c r="E280" s="6">
        <v>69291</v>
      </c>
      <c r="G280" s="6">
        <v>46307</v>
      </c>
      <c r="H280" s="20"/>
      <c r="I280" s="6">
        <v>5815</v>
      </c>
      <c r="J280" s="20"/>
      <c r="K280" s="6">
        <v>0</v>
      </c>
      <c r="L280" s="20"/>
      <c r="M280" s="6">
        <v>0</v>
      </c>
      <c r="N280" s="20"/>
      <c r="O280" s="20">
        <v>17605</v>
      </c>
      <c r="P280" s="20"/>
      <c r="Q280" s="6">
        <f t="shared" si="12"/>
        <v>23420</v>
      </c>
      <c r="R280" s="20"/>
      <c r="S280" s="6">
        <v>0</v>
      </c>
      <c r="T280" s="20"/>
      <c r="U280" s="6">
        <v>49181</v>
      </c>
      <c r="V280" s="20"/>
      <c r="W280" s="6">
        <v>0</v>
      </c>
      <c r="X280" s="20"/>
      <c r="Y280" s="20">
        <v>0</v>
      </c>
      <c r="Z280" s="20"/>
      <c r="AA280" s="6">
        <f t="shared" si="13"/>
        <v>49181</v>
      </c>
      <c r="AB280" s="20"/>
      <c r="AC280" s="6">
        <v>7522</v>
      </c>
      <c r="AD280" s="20"/>
      <c r="AE280" s="20">
        <v>5689</v>
      </c>
      <c r="AF280" s="20"/>
      <c r="AG280" s="6">
        <f t="shared" si="14"/>
        <v>13211</v>
      </c>
      <c r="AH280" s="20"/>
      <c r="AI280" s="6">
        <v>144466</v>
      </c>
      <c r="AJ280" s="20"/>
      <c r="AK280" s="6">
        <v>-35741</v>
      </c>
      <c r="AL280" s="20"/>
      <c r="AM280" s="20">
        <v>-4488</v>
      </c>
      <c r="AN280" s="20"/>
      <c r="AO280" s="20">
        <v>-4488</v>
      </c>
      <c r="AP280" s="20"/>
      <c r="AQ280" s="20">
        <v>-4489</v>
      </c>
      <c r="AR280" s="20"/>
      <c r="AS280" s="20">
        <v>-12295</v>
      </c>
      <c r="AT280" s="20"/>
      <c r="AU280" s="20">
        <v>0</v>
      </c>
      <c r="AV280" s="20"/>
      <c r="AW280" s="20">
        <v>0</v>
      </c>
      <c r="AX280" s="20"/>
    </row>
    <row r="281" spans="1:50" s="9" customFormat="1" ht="13.8" x14ac:dyDescent="0.25">
      <c r="A281" s="9">
        <v>343</v>
      </c>
      <c r="B281" s="39" t="s">
        <v>276</v>
      </c>
      <c r="C281" s="7">
        <v>343</v>
      </c>
      <c r="E281" s="6">
        <v>0</v>
      </c>
      <c r="G281" s="6">
        <v>27988</v>
      </c>
      <c r="H281" s="20"/>
      <c r="I281" s="6">
        <v>3514</v>
      </c>
      <c r="J281" s="20"/>
      <c r="K281" s="6">
        <v>0</v>
      </c>
      <c r="L281" s="20"/>
      <c r="M281" s="6">
        <v>0</v>
      </c>
      <c r="N281" s="20"/>
      <c r="O281" s="20">
        <v>42049</v>
      </c>
      <c r="P281" s="20"/>
      <c r="Q281" s="6">
        <f t="shared" si="12"/>
        <v>45563</v>
      </c>
      <c r="R281" s="20"/>
      <c r="S281" s="6">
        <v>0</v>
      </c>
      <c r="T281" s="20"/>
      <c r="U281" s="6">
        <v>29725</v>
      </c>
      <c r="V281" s="20"/>
      <c r="W281" s="6">
        <v>0</v>
      </c>
      <c r="X281" s="20"/>
      <c r="Y281" s="20">
        <v>0</v>
      </c>
      <c r="Z281" s="20"/>
      <c r="AA281" s="6">
        <f t="shared" si="13"/>
        <v>29725</v>
      </c>
      <c r="AB281" s="20"/>
      <c r="AC281" s="6">
        <v>4546</v>
      </c>
      <c r="AD281" s="20"/>
      <c r="AE281" s="20">
        <v>13908</v>
      </c>
      <c r="AF281" s="20"/>
      <c r="AG281" s="6">
        <f t="shared" si="14"/>
        <v>18454</v>
      </c>
      <c r="AH281" s="20"/>
      <c r="AI281" s="6">
        <v>87314</v>
      </c>
      <c r="AJ281" s="20"/>
      <c r="AK281" s="6">
        <v>-21601</v>
      </c>
      <c r="AL281" s="20"/>
      <c r="AM281" s="20">
        <v>7757</v>
      </c>
      <c r="AN281" s="20"/>
      <c r="AO281" s="20">
        <v>7757</v>
      </c>
      <c r="AP281" s="20"/>
      <c r="AQ281" s="20">
        <v>7756</v>
      </c>
      <c r="AR281" s="20"/>
      <c r="AS281" s="20">
        <v>-7431</v>
      </c>
      <c r="AT281" s="20"/>
      <c r="AU281" s="20">
        <v>0</v>
      </c>
      <c r="AV281" s="20"/>
      <c r="AW281" s="20">
        <v>0</v>
      </c>
      <c r="AX281" s="20"/>
    </row>
    <row r="282" spans="1:50" s="9" customFormat="1" ht="13.8" x14ac:dyDescent="0.25">
      <c r="A282" s="9">
        <v>344</v>
      </c>
      <c r="B282" s="39" t="s">
        <v>277</v>
      </c>
      <c r="C282" s="7">
        <v>344</v>
      </c>
      <c r="E282" s="6">
        <v>15703</v>
      </c>
      <c r="G282" s="6">
        <v>13951</v>
      </c>
      <c r="H282" s="20"/>
      <c r="I282" s="6">
        <v>1752</v>
      </c>
      <c r="J282" s="20"/>
      <c r="K282" s="6">
        <v>0</v>
      </c>
      <c r="L282" s="20"/>
      <c r="M282" s="6">
        <v>0</v>
      </c>
      <c r="N282" s="20"/>
      <c r="O282" s="20">
        <v>9183</v>
      </c>
      <c r="P282" s="20"/>
      <c r="Q282" s="6">
        <f t="shared" si="12"/>
        <v>10935</v>
      </c>
      <c r="R282" s="20"/>
      <c r="S282" s="6">
        <v>0</v>
      </c>
      <c r="T282" s="20"/>
      <c r="U282" s="6">
        <v>14817</v>
      </c>
      <c r="V282" s="20"/>
      <c r="W282" s="6">
        <v>0</v>
      </c>
      <c r="X282" s="20"/>
      <c r="Y282" s="20">
        <v>0</v>
      </c>
      <c r="Z282" s="20"/>
      <c r="AA282" s="6">
        <f t="shared" si="13"/>
        <v>14817</v>
      </c>
      <c r="AB282" s="20"/>
      <c r="AC282" s="6">
        <v>2266</v>
      </c>
      <c r="AD282" s="20"/>
      <c r="AE282" s="20">
        <v>3007</v>
      </c>
      <c r="AF282" s="20"/>
      <c r="AG282" s="6">
        <f t="shared" si="14"/>
        <v>5273</v>
      </c>
      <c r="AH282" s="20"/>
      <c r="AI282" s="6">
        <v>43523</v>
      </c>
      <c r="AJ282" s="20"/>
      <c r="AK282" s="6">
        <v>-10767</v>
      </c>
      <c r="AL282" s="20"/>
      <c r="AM282" s="20">
        <v>-59</v>
      </c>
      <c r="AN282" s="20"/>
      <c r="AO282" s="20">
        <v>-59</v>
      </c>
      <c r="AP282" s="20"/>
      <c r="AQ282" s="20">
        <v>-59</v>
      </c>
      <c r="AR282" s="20"/>
      <c r="AS282" s="20">
        <v>-3704</v>
      </c>
      <c r="AT282" s="20"/>
      <c r="AU282" s="20">
        <v>0</v>
      </c>
      <c r="AV282" s="20"/>
      <c r="AW282" s="20">
        <v>0</v>
      </c>
      <c r="AX282" s="20"/>
    </row>
    <row r="283" spans="1:50" s="9" customFormat="1" ht="13.8" x14ac:dyDescent="0.25">
      <c r="A283" s="9">
        <v>345</v>
      </c>
      <c r="B283" s="39" t="s">
        <v>278</v>
      </c>
      <c r="C283" s="7">
        <v>345</v>
      </c>
      <c r="E283" s="6">
        <v>0</v>
      </c>
      <c r="G283" s="6">
        <v>98073</v>
      </c>
      <c r="H283" s="20"/>
      <c r="I283" s="6">
        <v>12315</v>
      </c>
      <c r="J283" s="20"/>
      <c r="K283" s="6">
        <v>0</v>
      </c>
      <c r="L283" s="20"/>
      <c r="M283" s="6">
        <v>0</v>
      </c>
      <c r="N283" s="20"/>
      <c r="O283" s="20">
        <v>147347</v>
      </c>
      <c r="P283" s="20"/>
      <c r="Q283" s="6">
        <f t="shared" si="12"/>
        <v>159662</v>
      </c>
      <c r="R283" s="20"/>
      <c r="S283" s="6">
        <v>0</v>
      </c>
      <c r="T283" s="20"/>
      <c r="U283" s="6">
        <v>104160</v>
      </c>
      <c r="V283" s="20"/>
      <c r="W283" s="6">
        <v>0</v>
      </c>
      <c r="X283" s="20"/>
      <c r="Y283" s="20">
        <v>0</v>
      </c>
      <c r="Z283" s="20"/>
      <c r="AA283" s="6">
        <f t="shared" si="13"/>
        <v>104160</v>
      </c>
      <c r="AB283" s="20"/>
      <c r="AC283" s="6">
        <v>15930</v>
      </c>
      <c r="AD283" s="20"/>
      <c r="AE283" s="20">
        <v>48735</v>
      </c>
      <c r="AF283" s="20"/>
      <c r="AG283" s="6">
        <f t="shared" si="14"/>
        <v>64665</v>
      </c>
      <c r="AH283" s="20"/>
      <c r="AI283" s="6">
        <v>305959</v>
      </c>
      <c r="AJ283" s="20"/>
      <c r="AK283" s="6">
        <v>-75694</v>
      </c>
      <c r="AL283" s="20"/>
      <c r="AM283" s="20">
        <v>27181</v>
      </c>
      <c r="AN283" s="20"/>
      <c r="AO283" s="20">
        <v>27181</v>
      </c>
      <c r="AP283" s="20"/>
      <c r="AQ283" s="20">
        <v>27180</v>
      </c>
      <c r="AR283" s="20"/>
      <c r="AS283" s="20">
        <v>-26040</v>
      </c>
      <c r="AT283" s="20"/>
      <c r="AU283" s="20">
        <v>0</v>
      </c>
      <c r="AV283" s="20"/>
      <c r="AW283" s="20">
        <v>0</v>
      </c>
      <c r="AX283" s="20"/>
    </row>
    <row r="284" spans="1:50" s="9" customFormat="1" ht="13.8" x14ac:dyDescent="0.25">
      <c r="A284" s="9">
        <v>346</v>
      </c>
      <c r="B284" s="39" t="s">
        <v>279</v>
      </c>
      <c r="C284" s="7">
        <v>346</v>
      </c>
      <c r="E284" s="6">
        <v>0</v>
      </c>
      <c r="G284" s="6">
        <v>95668</v>
      </c>
      <c r="H284" s="20"/>
      <c r="I284" s="6">
        <v>12013</v>
      </c>
      <c r="J284" s="20"/>
      <c r="K284" s="6">
        <v>0</v>
      </c>
      <c r="L284" s="20"/>
      <c r="M284" s="6">
        <v>0</v>
      </c>
      <c r="N284" s="20"/>
      <c r="O284" s="20">
        <v>143734</v>
      </c>
      <c r="P284" s="20"/>
      <c r="Q284" s="6">
        <f t="shared" si="12"/>
        <v>155747</v>
      </c>
      <c r="R284" s="20"/>
      <c r="S284" s="6">
        <v>0</v>
      </c>
      <c r="T284" s="20"/>
      <c r="U284" s="6">
        <v>101605</v>
      </c>
      <c r="V284" s="20"/>
      <c r="W284" s="6">
        <v>0</v>
      </c>
      <c r="X284" s="20"/>
      <c r="Y284" s="20">
        <v>0</v>
      </c>
      <c r="Z284" s="20"/>
      <c r="AA284" s="6">
        <f t="shared" si="13"/>
        <v>101605</v>
      </c>
      <c r="AB284" s="20"/>
      <c r="AC284" s="6">
        <v>15539</v>
      </c>
      <c r="AD284" s="20"/>
      <c r="AE284" s="20">
        <v>47540</v>
      </c>
      <c r="AF284" s="20"/>
      <c r="AG284" s="6">
        <f t="shared" si="14"/>
        <v>63079</v>
      </c>
      <c r="AH284" s="20"/>
      <c r="AI284" s="6">
        <v>298456</v>
      </c>
      <c r="AJ284" s="20"/>
      <c r="AK284" s="6">
        <v>-73837</v>
      </c>
      <c r="AL284" s="20"/>
      <c r="AM284" s="20">
        <v>26514</v>
      </c>
      <c r="AN284" s="20"/>
      <c r="AO284" s="20">
        <v>26514</v>
      </c>
      <c r="AP284" s="20"/>
      <c r="AQ284" s="20">
        <v>26516</v>
      </c>
      <c r="AR284" s="20"/>
      <c r="AS284" s="20">
        <v>-25401</v>
      </c>
      <c r="AT284" s="20"/>
      <c r="AU284" s="20">
        <v>0</v>
      </c>
      <c r="AV284" s="20"/>
      <c r="AW284" s="20">
        <v>0</v>
      </c>
      <c r="AX284" s="20"/>
    </row>
    <row r="285" spans="1:50" s="9" customFormat="1" ht="13.8" x14ac:dyDescent="0.25">
      <c r="A285" s="9">
        <v>347</v>
      </c>
      <c r="B285" s="39" t="s">
        <v>280</v>
      </c>
      <c r="C285" s="7">
        <v>347</v>
      </c>
      <c r="E285" s="6">
        <v>0</v>
      </c>
      <c r="G285" s="6">
        <v>317343</v>
      </c>
      <c r="H285" s="20"/>
      <c r="I285" s="6">
        <v>39849</v>
      </c>
      <c r="J285" s="20"/>
      <c r="K285" s="6">
        <v>0</v>
      </c>
      <c r="L285" s="20"/>
      <c r="M285" s="6">
        <v>0</v>
      </c>
      <c r="N285" s="20"/>
      <c r="O285" s="20">
        <v>476783</v>
      </c>
      <c r="P285" s="20"/>
      <c r="Q285" s="6">
        <f t="shared" si="12"/>
        <v>516632</v>
      </c>
      <c r="R285" s="20"/>
      <c r="S285" s="6">
        <v>0</v>
      </c>
      <c r="T285" s="20"/>
      <c r="U285" s="6">
        <v>337038</v>
      </c>
      <c r="V285" s="20"/>
      <c r="W285" s="6">
        <v>0</v>
      </c>
      <c r="X285" s="20"/>
      <c r="Y285" s="20">
        <v>0</v>
      </c>
      <c r="Z285" s="20"/>
      <c r="AA285" s="6">
        <f t="shared" si="13"/>
        <v>337038</v>
      </c>
      <c r="AB285" s="20"/>
      <c r="AC285" s="6">
        <v>51545</v>
      </c>
      <c r="AD285" s="20"/>
      <c r="AE285" s="20">
        <v>157696</v>
      </c>
      <c r="AF285" s="20"/>
      <c r="AG285" s="6">
        <f t="shared" si="14"/>
        <v>209241</v>
      </c>
      <c r="AH285" s="20"/>
      <c r="AI285" s="6">
        <v>990017</v>
      </c>
      <c r="AJ285" s="20"/>
      <c r="AK285" s="6">
        <v>-244929</v>
      </c>
      <c r="AL285" s="20"/>
      <c r="AM285" s="20">
        <v>87951</v>
      </c>
      <c r="AN285" s="20"/>
      <c r="AO285" s="20">
        <v>87951</v>
      </c>
      <c r="AP285" s="20"/>
      <c r="AQ285" s="20">
        <v>87950</v>
      </c>
      <c r="AR285" s="20"/>
      <c r="AS285" s="20">
        <v>-84260</v>
      </c>
      <c r="AT285" s="20"/>
      <c r="AU285" s="20">
        <v>0</v>
      </c>
      <c r="AV285" s="20"/>
      <c r="AW285" s="20">
        <v>0</v>
      </c>
      <c r="AX285" s="20"/>
    </row>
    <row r="286" spans="1:50" s="9" customFormat="1" ht="13.8" x14ac:dyDescent="0.25">
      <c r="A286" s="9">
        <v>348</v>
      </c>
      <c r="B286" s="39" t="s">
        <v>281</v>
      </c>
      <c r="C286" s="7">
        <v>348</v>
      </c>
      <c r="E286" s="6">
        <v>0</v>
      </c>
      <c r="G286" s="6">
        <v>147829</v>
      </c>
      <c r="H286" s="20"/>
      <c r="I286" s="6">
        <v>18563</v>
      </c>
      <c r="J286" s="20"/>
      <c r="K286" s="6">
        <v>0</v>
      </c>
      <c r="L286" s="20"/>
      <c r="M286" s="6">
        <v>0</v>
      </c>
      <c r="N286" s="20"/>
      <c r="O286" s="20">
        <v>222101</v>
      </c>
      <c r="P286" s="20"/>
      <c r="Q286" s="6">
        <f t="shared" si="12"/>
        <v>240664</v>
      </c>
      <c r="R286" s="20"/>
      <c r="S286" s="6">
        <v>0</v>
      </c>
      <c r="T286" s="20"/>
      <c r="U286" s="6">
        <v>157004</v>
      </c>
      <c r="V286" s="20"/>
      <c r="W286" s="6">
        <v>0</v>
      </c>
      <c r="X286" s="20"/>
      <c r="Y286" s="20">
        <v>0</v>
      </c>
      <c r="Z286" s="20"/>
      <c r="AA286" s="6">
        <f t="shared" si="13"/>
        <v>157004</v>
      </c>
      <c r="AB286" s="20"/>
      <c r="AC286" s="6">
        <v>24012</v>
      </c>
      <c r="AD286" s="20"/>
      <c r="AE286" s="20">
        <v>73460</v>
      </c>
      <c r="AF286" s="20"/>
      <c r="AG286" s="6">
        <f t="shared" si="14"/>
        <v>97472</v>
      </c>
      <c r="AH286" s="20"/>
      <c r="AI286" s="6">
        <v>461183</v>
      </c>
      <c r="AJ286" s="20"/>
      <c r="AK286" s="6">
        <v>-114096</v>
      </c>
      <c r="AL286" s="20"/>
      <c r="AM286" s="20">
        <v>40971</v>
      </c>
      <c r="AN286" s="20"/>
      <c r="AO286" s="20">
        <v>40971</v>
      </c>
      <c r="AP286" s="20"/>
      <c r="AQ286" s="20">
        <v>40969</v>
      </c>
      <c r="AR286" s="20"/>
      <c r="AS286" s="20">
        <v>-39251</v>
      </c>
      <c r="AT286" s="20"/>
      <c r="AU286" s="20">
        <v>0</v>
      </c>
      <c r="AV286" s="20"/>
      <c r="AW286" s="20">
        <v>0</v>
      </c>
      <c r="AX286" s="20"/>
    </row>
    <row r="287" spans="1:50" s="9" customFormat="1" ht="13.8" x14ac:dyDescent="0.25">
      <c r="A287" s="9">
        <v>349</v>
      </c>
      <c r="B287" s="39" t="s">
        <v>282</v>
      </c>
      <c r="C287" s="7">
        <v>349</v>
      </c>
      <c r="E287" s="6">
        <v>0</v>
      </c>
      <c r="G287" s="6">
        <v>511504</v>
      </c>
      <c r="H287" s="20"/>
      <c r="I287" s="6">
        <v>64230</v>
      </c>
      <c r="J287" s="20"/>
      <c r="K287" s="6">
        <v>0</v>
      </c>
      <c r="L287" s="20"/>
      <c r="M287" s="6">
        <v>0</v>
      </c>
      <c r="N287" s="20"/>
      <c r="O287" s="20">
        <v>768495</v>
      </c>
      <c r="P287" s="20"/>
      <c r="Q287" s="6">
        <f t="shared" si="12"/>
        <v>832725</v>
      </c>
      <c r="R287" s="20"/>
      <c r="S287" s="6">
        <v>0</v>
      </c>
      <c r="T287" s="20"/>
      <c r="U287" s="6">
        <v>543250</v>
      </c>
      <c r="V287" s="20"/>
      <c r="W287" s="6">
        <v>0</v>
      </c>
      <c r="X287" s="20"/>
      <c r="Y287" s="20">
        <v>0</v>
      </c>
      <c r="Z287" s="20"/>
      <c r="AA287" s="6">
        <f t="shared" si="13"/>
        <v>543250</v>
      </c>
      <c r="AB287" s="20"/>
      <c r="AC287" s="6">
        <v>83082</v>
      </c>
      <c r="AD287" s="20"/>
      <c r="AE287" s="20">
        <v>254179</v>
      </c>
      <c r="AF287" s="20"/>
      <c r="AG287" s="6">
        <f t="shared" si="14"/>
        <v>337261</v>
      </c>
      <c r="AH287" s="20"/>
      <c r="AI287" s="6">
        <v>1595742</v>
      </c>
      <c r="AJ287" s="20"/>
      <c r="AK287" s="6">
        <v>-394784</v>
      </c>
      <c r="AL287" s="20"/>
      <c r="AM287" s="20">
        <v>141763</v>
      </c>
      <c r="AN287" s="20"/>
      <c r="AO287" s="20">
        <v>141763</v>
      </c>
      <c r="AP287" s="20"/>
      <c r="AQ287" s="20">
        <v>141763</v>
      </c>
      <c r="AR287" s="20"/>
      <c r="AS287" s="20">
        <v>-135812</v>
      </c>
      <c r="AT287" s="20"/>
      <c r="AU287" s="20">
        <v>0</v>
      </c>
      <c r="AV287" s="20"/>
      <c r="AW287" s="20">
        <v>0</v>
      </c>
      <c r="AX287" s="20"/>
    </row>
    <row r="288" spans="1:50" s="9" customFormat="1" ht="13.8" x14ac:dyDescent="0.25">
      <c r="A288" s="9">
        <v>351</v>
      </c>
      <c r="B288" s="39" t="s">
        <v>285</v>
      </c>
      <c r="C288" s="7">
        <v>351</v>
      </c>
      <c r="E288" s="6">
        <v>0</v>
      </c>
      <c r="G288" s="6">
        <v>18049</v>
      </c>
      <c r="H288" s="20"/>
      <c r="I288" s="6">
        <v>2266</v>
      </c>
      <c r="J288" s="20"/>
      <c r="K288" s="6">
        <v>0</v>
      </c>
      <c r="L288" s="20"/>
      <c r="M288" s="6">
        <v>0</v>
      </c>
      <c r="N288" s="20"/>
      <c r="O288" s="20">
        <v>27117</v>
      </c>
      <c r="P288" s="20"/>
      <c r="Q288" s="6">
        <f t="shared" si="12"/>
        <v>29383</v>
      </c>
      <c r="R288" s="20"/>
      <c r="S288" s="6">
        <v>0</v>
      </c>
      <c r="T288" s="20"/>
      <c r="U288" s="6">
        <v>19169</v>
      </c>
      <c r="V288" s="20"/>
      <c r="W288" s="6">
        <v>0</v>
      </c>
      <c r="X288" s="20"/>
      <c r="Y288" s="20">
        <v>0</v>
      </c>
      <c r="Z288" s="20"/>
      <c r="AA288" s="6">
        <f t="shared" si="13"/>
        <v>19169</v>
      </c>
      <c r="AB288" s="20"/>
      <c r="AC288" s="6">
        <v>2932</v>
      </c>
      <c r="AD288" s="20"/>
      <c r="AE288" s="20">
        <v>8969</v>
      </c>
      <c r="AF288" s="20"/>
      <c r="AG288" s="6">
        <f t="shared" si="14"/>
        <v>11901</v>
      </c>
      <c r="AH288" s="20"/>
      <c r="AI288" s="6">
        <v>56307</v>
      </c>
      <c r="AJ288" s="20"/>
      <c r="AK288" s="6">
        <v>-13930</v>
      </c>
      <c r="AL288" s="20"/>
      <c r="AM288" s="20">
        <v>5002</v>
      </c>
      <c r="AN288" s="20"/>
      <c r="AO288" s="20">
        <v>5002</v>
      </c>
      <c r="AP288" s="20"/>
      <c r="AQ288" s="20">
        <v>5003</v>
      </c>
      <c r="AR288" s="20"/>
      <c r="AS288" s="20">
        <v>-4792</v>
      </c>
      <c r="AT288" s="20"/>
      <c r="AU288" s="20">
        <v>0</v>
      </c>
      <c r="AV288" s="20"/>
      <c r="AW288" s="20">
        <v>0</v>
      </c>
      <c r="AX288" s="20"/>
    </row>
    <row r="289" spans="1:50" s="9" customFormat="1" ht="13.8" x14ac:dyDescent="0.25">
      <c r="A289" s="9">
        <v>417</v>
      </c>
      <c r="B289" s="39" t="s">
        <v>283</v>
      </c>
      <c r="C289" s="7">
        <v>417</v>
      </c>
      <c r="E289" s="6">
        <v>223291</v>
      </c>
      <c r="G289" s="6">
        <v>116904</v>
      </c>
      <c r="H289" s="20"/>
      <c r="I289" s="6">
        <v>14680</v>
      </c>
      <c r="J289" s="20"/>
      <c r="K289" s="6">
        <v>0</v>
      </c>
      <c r="L289" s="20"/>
      <c r="M289" s="6">
        <v>0</v>
      </c>
      <c r="N289" s="20"/>
      <c r="O289" s="20">
        <v>8170</v>
      </c>
      <c r="P289" s="20"/>
      <c r="Q289" s="6">
        <f t="shared" si="12"/>
        <v>22850</v>
      </c>
      <c r="R289" s="20"/>
      <c r="S289" s="6">
        <v>0</v>
      </c>
      <c r="T289" s="20"/>
      <c r="U289" s="6">
        <v>124159</v>
      </c>
      <c r="V289" s="20"/>
      <c r="W289" s="6">
        <v>0</v>
      </c>
      <c r="X289" s="20"/>
      <c r="Y289" s="20">
        <v>0</v>
      </c>
      <c r="Z289" s="20"/>
      <c r="AA289" s="6">
        <f t="shared" si="13"/>
        <v>124159</v>
      </c>
      <c r="AB289" s="20"/>
      <c r="AC289" s="6">
        <v>18988</v>
      </c>
      <c r="AD289" s="20"/>
      <c r="AE289" s="20">
        <v>2580</v>
      </c>
      <c r="AF289" s="20"/>
      <c r="AG289" s="6">
        <f t="shared" si="14"/>
        <v>21568</v>
      </c>
      <c r="AH289" s="20"/>
      <c r="AI289" s="6">
        <v>364705</v>
      </c>
      <c r="AJ289" s="20"/>
      <c r="AK289" s="6">
        <v>-90227</v>
      </c>
      <c r="AL289" s="20"/>
      <c r="AM289" s="20">
        <v>-23423</v>
      </c>
      <c r="AN289" s="20"/>
      <c r="AO289" s="20">
        <v>-23423</v>
      </c>
      <c r="AP289" s="20"/>
      <c r="AQ289" s="20">
        <v>-23424</v>
      </c>
      <c r="AR289" s="20"/>
      <c r="AS289" s="20">
        <v>-31040</v>
      </c>
      <c r="AT289" s="20"/>
      <c r="AU289" s="20">
        <v>0</v>
      </c>
      <c r="AV289" s="20"/>
      <c r="AW289" s="20">
        <v>0</v>
      </c>
      <c r="AX289" s="20"/>
    </row>
    <row r="290" spans="1:50" s="9" customFormat="1" ht="13.8" x14ac:dyDescent="0.25">
      <c r="B290" s="31"/>
      <c r="C290" s="31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</row>
    <row r="291" spans="1:50" s="9" customFormat="1" ht="13.8" x14ac:dyDescent="0.25">
      <c r="B291" s="31" t="s">
        <v>17</v>
      </c>
      <c r="C291" s="31"/>
      <c r="E291" s="20">
        <f>SUM(E7:E290)</f>
        <v>308259258</v>
      </c>
      <c r="G291" s="20">
        <f>SUM(G7:G290)</f>
        <v>153881174</v>
      </c>
      <c r="H291" s="20"/>
      <c r="I291" s="20">
        <f>SUM(I7:I290)</f>
        <v>19322878</v>
      </c>
      <c r="J291" s="20"/>
      <c r="K291" s="20">
        <f>SUM(K7:K290)</f>
        <v>0</v>
      </c>
      <c r="L291" s="20"/>
      <c r="M291" s="20">
        <f>SUM(M7:M290)</f>
        <v>0</v>
      </c>
      <c r="N291" s="20"/>
      <c r="O291" s="20">
        <f>SUM(O7:O290)</f>
        <v>7744403</v>
      </c>
      <c r="P291" s="20"/>
      <c r="Q291" s="20">
        <f>SUM(Q7:Q290)</f>
        <v>27067281</v>
      </c>
      <c r="R291" s="20"/>
      <c r="S291" s="20">
        <f>SUM(S7:S290)</f>
        <v>0</v>
      </c>
      <c r="T291" s="20"/>
      <c r="U291" s="20">
        <f>SUM(U7:U290)</f>
        <v>163431570</v>
      </c>
      <c r="V291" s="20"/>
      <c r="W291" s="20">
        <f>SUM(W7:W290)</f>
        <v>0</v>
      </c>
      <c r="X291" s="20"/>
      <c r="Y291" s="20">
        <f>SUM(Y7:Y290)</f>
        <v>7744406</v>
      </c>
      <c r="Z291" s="20"/>
      <c r="AA291" s="20">
        <f>SUM(AA7:AA290)</f>
        <v>171175976</v>
      </c>
      <c r="AB291" s="20"/>
      <c r="AC291" s="20">
        <f>SUM(AC7:AC290)</f>
        <v>24994560</v>
      </c>
      <c r="AD291" s="20"/>
      <c r="AE291" s="20">
        <f>SUM(AE7:AE290)</f>
        <v>0</v>
      </c>
      <c r="AF291" s="20"/>
      <c r="AG291" s="20">
        <f>SUM(AG7:AG290)</f>
        <v>24994560</v>
      </c>
      <c r="AH291" s="20"/>
      <c r="AI291" s="20">
        <f>SUM(AI7:AI290)</f>
        <v>480063871</v>
      </c>
      <c r="AJ291" s="20"/>
      <c r="AK291" s="20">
        <f>SUM(AK7:AK290)</f>
        <v>-118767041</v>
      </c>
      <c r="AL291" s="20"/>
      <c r="AM291" s="20">
        <f>SUM(AM7:AM290)</f>
        <v>-34416932</v>
      </c>
      <c r="AN291" s="20"/>
      <c r="AO291" s="20">
        <f>SUM(AO7:AO290)</f>
        <v>-34416932</v>
      </c>
      <c r="AP291" s="20"/>
      <c r="AQ291" s="20">
        <f>SUM(AQ7:AQ290)</f>
        <v>-34416934</v>
      </c>
      <c r="AR291" s="20"/>
      <c r="AS291" s="20">
        <f>SUM(AS7:AS290)</f>
        <v>-40857894</v>
      </c>
      <c r="AT291" s="20"/>
      <c r="AU291" s="20">
        <f>SUM(AU7:AU290)</f>
        <v>0</v>
      </c>
      <c r="AV291" s="20"/>
      <c r="AW291" s="20">
        <f>SUM(AW7:AW290)</f>
        <v>0</v>
      </c>
      <c r="AX291" s="20"/>
    </row>
    <row r="292" spans="1:50" s="9" customFormat="1" ht="13.8" x14ac:dyDescent="0.25">
      <c r="B292" s="31"/>
      <c r="C292" s="31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</row>
    <row r="293" spans="1:50" s="9" customFormat="1" ht="13.8" x14ac:dyDescent="0.25">
      <c r="B293" s="31" t="s">
        <v>307</v>
      </c>
      <c r="C293" s="31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</row>
    <row r="294" spans="1:50" s="9" customFormat="1" ht="13.8" x14ac:dyDescent="0.25">
      <c r="B294" s="31"/>
      <c r="C294" s="31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</row>
    <row r="295" spans="1:50" s="9" customFormat="1" ht="13.8" x14ac:dyDescent="0.25">
      <c r="B295" s="29"/>
      <c r="C295" s="31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</row>
    <row r="296" spans="1:50" s="9" customFormat="1" ht="13.8" x14ac:dyDescent="0.25">
      <c r="B296" s="29"/>
      <c r="C296" s="31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</row>
    <row r="297" spans="1:50" s="9" customFormat="1" ht="13.8" x14ac:dyDescent="0.25">
      <c r="B297" s="29"/>
      <c r="C297" s="31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</row>
    <row r="298" spans="1:50" s="9" customFormat="1" ht="13.8" x14ac:dyDescent="0.25">
      <c r="B298" s="29"/>
      <c r="C298" s="31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</row>
    <row r="299" spans="1:50" s="9" customFormat="1" ht="13.8" x14ac:dyDescent="0.25">
      <c r="B299" s="29"/>
      <c r="C299" s="31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</row>
    <row r="300" spans="1:50" s="9" customFormat="1" ht="13.8" x14ac:dyDescent="0.25">
      <c r="B300" s="29"/>
      <c r="C300" s="31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</row>
    <row r="301" spans="1:50" s="9" customFormat="1" ht="13.8" x14ac:dyDescent="0.25">
      <c r="B301" s="29"/>
      <c r="C301" s="31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</row>
    <row r="302" spans="1:50" s="9" customFormat="1" ht="13.8" x14ac:dyDescent="0.25">
      <c r="B302" s="29"/>
      <c r="C302" s="31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</row>
    <row r="303" spans="1:50" s="9" customFormat="1" ht="13.8" x14ac:dyDescent="0.25">
      <c r="B303" s="29"/>
      <c r="C303" s="31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</row>
    <row r="304" spans="1:50" s="9" customFormat="1" ht="13.8" x14ac:dyDescent="0.25">
      <c r="B304" s="29"/>
      <c r="C304" s="31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</row>
    <row r="305" spans="2:50" s="9" customFormat="1" ht="13.8" x14ac:dyDescent="0.25">
      <c r="B305" s="29"/>
      <c r="C305" s="31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</row>
    <row r="306" spans="2:50" s="9" customFormat="1" ht="13.8" x14ac:dyDescent="0.25">
      <c r="B306" s="29"/>
      <c r="C306" s="31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</row>
    <row r="307" spans="2:50" s="9" customFormat="1" ht="13.8" x14ac:dyDescent="0.25">
      <c r="B307" s="29"/>
      <c r="C307" s="31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</row>
    <row r="308" spans="2:50" s="9" customFormat="1" ht="13.8" x14ac:dyDescent="0.25">
      <c r="B308" s="29"/>
      <c r="C308" s="31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</row>
    <row r="309" spans="2:50" s="9" customFormat="1" ht="13.8" x14ac:dyDescent="0.25">
      <c r="B309" s="29"/>
      <c r="C309" s="31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</row>
    <row r="310" spans="2:50" s="9" customFormat="1" ht="13.8" x14ac:dyDescent="0.25">
      <c r="B310" s="29"/>
      <c r="C310" s="31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</row>
    <row r="311" spans="2:50" s="9" customFormat="1" ht="13.8" x14ac:dyDescent="0.25">
      <c r="B311" s="29"/>
      <c r="C311" s="31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</row>
    <row r="312" spans="2:50" s="9" customFormat="1" ht="13.8" x14ac:dyDescent="0.25">
      <c r="B312" s="29"/>
      <c r="C312" s="31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</row>
    <row r="313" spans="2:50" s="9" customFormat="1" ht="13.8" x14ac:dyDescent="0.25">
      <c r="B313" s="29"/>
      <c r="C313" s="31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</row>
    <row r="314" spans="2:50" s="9" customFormat="1" ht="13.8" x14ac:dyDescent="0.25">
      <c r="B314" s="29"/>
      <c r="C314" s="31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</row>
    <row r="315" spans="2:50" s="9" customFormat="1" ht="13.8" x14ac:dyDescent="0.25">
      <c r="B315" s="29"/>
      <c r="C315" s="31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</row>
    <row r="316" spans="2:50" s="9" customFormat="1" ht="13.8" x14ac:dyDescent="0.25">
      <c r="B316" s="29"/>
      <c r="C316" s="31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</row>
    <row r="317" spans="2:50" s="9" customFormat="1" ht="13.8" x14ac:dyDescent="0.25">
      <c r="B317" s="29"/>
      <c r="C317" s="31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</row>
    <row r="318" spans="2:50" s="9" customFormat="1" ht="13.8" x14ac:dyDescent="0.25">
      <c r="B318" s="29"/>
      <c r="C318" s="31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</row>
    <row r="319" spans="2:50" s="9" customFormat="1" ht="13.8" x14ac:dyDescent="0.25">
      <c r="B319" s="29"/>
      <c r="C319" s="31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</row>
    <row r="320" spans="2:50" s="9" customFormat="1" ht="13.8" x14ac:dyDescent="0.25">
      <c r="B320" s="29"/>
      <c r="C320" s="31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</row>
    <row r="321" spans="2:50" s="9" customFormat="1" ht="13.8" x14ac:dyDescent="0.25">
      <c r="B321" s="29"/>
      <c r="C321" s="31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</row>
    <row r="322" spans="2:50" s="9" customFormat="1" ht="13.8" x14ac:dyDescent="0.25">
      <c r="B322" s="29"/>
      <c r="C322" s="31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</row>
    <row r="323" spans="2:50" s="9" customFormat="1" ht="13.8" x14ac:dyDescent="0.25">
      <c r="B323" s="29"/>
      <c r="C323" s="31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</row>
    <row r="324" spans="2:50" s="9" customFormat="1" ht="13.8" x14ac:dyDescent="0.25">
      <c r="B324" s="29"/>
      <c r="C324" s="31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</row>
    <row r="325" spans="2:50" s="9" customFormat="1" ht="13.8" x14ac:dyDescent="0.25">
      <c r="B325" s="29"/>
      <c r="C325" s="31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</row>
    <row r="326" spans="2:50" s="9" customFormat="1" ht="13.8" x14ac:dyDescent="0.25">
      <c r="B326" s="29"/>
      <c r="C326" s="31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</row>
    <row r="327" spans="2:50" s="9" customFormat="1" ht="13.8" x14ac:dyDescent="0.25">
      <c r="B327" s="29"/>
      <c r="C327" s="31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</row>
    <row r="328" spans="2:50" s="9" customFormat="1" ht="13.8" x14ac:dyDescent="0.25">
      <c r="B328" s="29"/>
      <c r="C328" s="31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</row>
    <row r="329" spans="2:50" s="9" customFormat="1" ht="13.8" x14ac:dyDescent="0.25">
      <c r="B329" s="29"/>
      <c r="C329" s="31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</row>
    <row r="330" spans="2:50" s="9" customFormat="1" ht="13.8" x14ac:dyDescent="0.25">
      <c r="B330" s="29"/>
      <c r="C330" s="31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</row>
    <row r="331" spans="2:50" s="9" customFormat="1" ht="13.8" x14ac:dyDescent="0.25">
      <c r="B331" s="29"/>
      <c r="C331" s="31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</row>
    <row r="332" spans="2:50" s="9" customFormat="1" ht="13.8" x14ac:dyDescent="0.25">
      <c r="B332" s="29"/>
      <c r="C332" s="31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</row>
    <row r="333" spans="2:50" s="9" customFormat="1" ht="13.8" x14ac:dyDescent="0.25">
      <c r="B333" s="29"/>
      <c r="C333" s="31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</row>
    <row r="334" spans="2:50" s="9" customFormat="1" ht="13.8" x14ac:dyDescent="0.25">
      <c r="B334" s="29"/>
      <c r="C334" s="31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</row>
    <row r="335" spans="2:50" s="9" customFormat="1" ht="13.8" x14ac:dyDescent="0.25">
      <c r="B335" s="29"/>
      <c r="C335" s="31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</row>
    <row r="336" spans="2:50" s="9" customFormat="1" ht="13.8" x14ac:dyDescent="0.25">
      <c r="B336" s="29"/>
      <c r="C336" s="31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</row>
    <row r="337" spans="2:50" s="9" customFormat="1" ht="13.8" x14ac:dyDescent="0.25">
      <c r="B337" s="29"/>
      <c r="C337" s="31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</row>
    <row r="338" spans="2:50" s="9" customFormat="1" ht="13.8" x14ac:dyDescent="0.25">
      <c r="B338" s="29"/>
      <c r="C338" s="31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</row>
    <row r="339" spans="2:50" s="9" customFormat="1" ht="13.8" x14ac:dyDescent="0.25">
      <c r="B339" s="29"/>
      <c r="C339" s="31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</row>
    <row r="340" spans="2:50" s="9" customFormat="1" ht="13.8" x14ac:dyDescent="0.25">
      <c r="B340" s="29"/>
      <c r="C340" s="31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</row>
    <row r="341" spans="2:50" s="9" customFormat="1" ht="13.8" x14ac:dyDescent="0.25">
      <c r="B341" s="29"/>
      <c r="C341" s="31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</row>
    <row r="342" spans="2:50" s="9" customFormat="1" ht="13.8" x14ac:dyDescent="0.25">
      <c r="B342" s="29"/>
      <c r="C342" s="31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</row>
    <row r="343" spans="2:50" s="9" customFormat="1" ht="13.8" x14ac:dyDescent="0.25">
      <c r="B343" s="29"/>
      <c r="C343" s="31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</row>
    <row r="344" spans="2:50" s="9" customFormat="1" ht="13.8" x14ac:dyDescent="0.25">
      <c r="B344" s="29"/>
      <c r="C344" s="31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</row>
    <row r="345" spans="2:50" s="9" customFormat="1" ht="13.8" x14ac:dyDescent="0.25">
      <c r="B345" s="29"/>
      <c r="C345" s="31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</row>
    <row r="346" spans="2:50" s="9" customFormat="1" ht="13.8" x14ac:dyDescent="0.25">
      <c r="B346" s="29"/>
      <c r="C346" s="31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</row>
    <row r="347" spans="2:50" s="9" customFormat="1" ht="13.8" x14ac:dyDescent="0.25">
      <c r="B347" s="29"/>
      <c r="C347" s="31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</row>
    <row r="348" spans="2:50" s="9" customFormat="1" ht="13.8" x14ac:dyDescent="0.25">
      <c r="B348" s="29"/>
      <c r="C348" s="31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</row>
    <row r="349" spans="2:50" s="9" customFormat="1" ht="13.8" x14ac:dyDescent="0.25">
      <c r="B349" s="29"/>
      <c r="C349" s="31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</row>
    <row r="350" spans="2:50" s="9" customFormat="1" ht="13.8" x14ac:dyDescent="0.25">
      <c r="B350" s="29"/>
      <c r="C350" s="31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</row>
    <row r="351" spans="2:50" s="9" customFormat="1" ht="13.8" x14ac:dyDescent="0.25">
      <c r="B351" s="29"/>
      <c r="C351" s="31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</row>
    <row r="352" spans="2:50" s="9" customFormat="1" ht="13.8" x14ac:dyDescent="0.25">
      <c r="B352" s="29"/>
      <c r="C352" s="31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</row>
    <row r="353" spans="2:50" s="9" customFormat="1" ht="13.8" x14ac:dyDescent="0.25">
      <c r="B353" s="29"/>
      <c r="C353" s="31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</row>
    <row r="354" spans="2:50" s="9" customFormat="1" ht="13.8" x14ac:dyDescent="0.25">
      <c r="B354" s="29"/>
      <c r="C354" s="31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</row>
    <row r="355" spans="2:50" s="9" customFormat="1" ht="13.8" x14ac:dyDescent="0.25">
      <c r="B355" s="29"/>
      <c r="C355" s="31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</row>
    <row r="356" spans="2:50" s="9" customFormat="1" ht="13.8" x14ac:dyDescent="0.25">
      <c r="B356" s="29"/>
      <c r="C356" s="31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</row>
    <row r="357" spans="2:50" s="9" customFormat="1" ht="13.8" x14ac:dyDescent="0.25">
      <c r="B357" s="29"/>
      <c r="C357" s="31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</row>
    <row r="358" spans="2:50" s="9" customFormat="1" ht="13.8" x14ac:dyDescent="0.25">
      <c r="B358" s="29"/>
      <c r="C358" s="31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</row>
    <row r="359" spans="2:50" s="9" customFormat="1" ht="13.8" x14ac:dyDescent="0.25">
      <c r="B359" s="29"/>
      <c r="C359" s="31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</row>
    <row r="360" spans="2:50" s="9" customFormat="1" ht="13.8" x14ac:dyDescent="0.25">
      <c r="B360" s="29"/>
      <c r="C360" s="31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</row>
    <row r="361" spans="2:50" s="9" customFormat="1" ht="13.8" x14ac:dyDescent="0.25">
      <c r="B361" s="29"/>
      <c r="C361" s="31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</row>
    <row r="362" spans="2:50" s="9" customFormat="1" ht="13.8" x14ac:dyDescent="0.25">
      <c r="B362" s="29"/>
      <c r="C362" s="31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</row>
    <row r="363" spans="2:50" s="9" customFormat="1" ht="13.8" x14ac:dyDescent="0.25">
      <c r="B363" s="29"/>
      <c r="C363" s="31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</row>
    <row r="364" spans="2:50" s="9" customFormat="1" ht="13.8" x14ac:dyDescent="0.25">
      <c r="B364" s="29"/>
      <c r="C364" s="31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</row>
    <row r="365" spans="2:50" s="9" customFormat="1" ht="13.8" x14ac:dyDescent="0.25">
      <c r="B365" s="29"/>
      <c r="C365" s="31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</row>
    <row r="366" spans="2:50" s="9" customFormat="1" ht="13.8" x14ac:dyDescent="0.25">
      <c r="B366" s="29"/>
      <c r="C366" s="31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</row>
    <row r="367" spans="2:50" s="9" customFormat="1" ht="13.8" x14ac:dyDescent="0.25">
      <c r="B367" s="29"/>
      <c r="C367" s="31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</row>
    <row r="368" spans="2:50" s="9" customFormat="1" ht="13.8" x14ac:dyDescent="0.25">
      <c r="B368" s="29"/>
      <c r="C368" s="31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</row>
    <row r="369" spans="2:50" s="9" customFormat="1" ht="13.8" x14ac:dyDescent="0.25">
      <c r="B369" s="29"/>
      <c r="C369" s="31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</row>
    <row r="370" spans="2:50" s="9" customFormat="1" ht="13.8" x14ac:dyDescent="0.25">
      <c r="B370" s="29"/>
      <c r="C370" s="31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</row>
    <row r="371" spans="2:50" s="9" customFormat="1" ht="13.8" x14ac:dyDescent="0.25">
      <c r="B371" s="29"/>
      <c r="C371" s="31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</row>
    <row r="372" spans="2:50" s="9" customFormat="1" ht="13.8" x14ac:dyDescent="0.25">
      <c r="B372" s="29"/>
      <c r="C372" s="31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</row>
    <row r="373" spans="2:50" s="9" customFormat="1" ht="13.8" x14ac:dyDescent="0.25">
      <c r="B373" s="29"/>
      <c r="C373" s="31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</row>
    <row r="374" spans="2:50" s="9" customFormat="1" ht="13.8" x14ac:dyDescent="0.25">
      <c r="B374" s="29"/>
      <c r="C374" s="31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</row>
    <row r="375" spans="2:50" s="9" customFormat="1" ht="13.8" x14ac:dyDescent="0.25">
      <c r="B375" s="29"/>
      <c r="C375" s="31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</row>
    <row r="376" spans="2:50" s="9" customFormat="1" ht="13.8" x14ac:dyDescent="0.25">
      <c r="B376" s="29"/>
      <c r="C376" s="31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</row>
    <row r="377" spans="2:50" s="9" customFormat="1" ht="13.8" x14ac:dyDescent="0.25">
      <c r="B377" s="29"/>
      <c r="C377" s="31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</row>
    <row r="378" spans="2:50" s="9" customFormat="1" ht="13.8" x14ac:dyDescent="0.25">
      <c r="B378" s="29"/>
      <c r="C378" s="31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</row>
    <row r="379" spans="2:50" s="9" customFormat="1" ht="13.8" x14ac:dyDescent="0.25">
      <c r="B379" s="29"/>
      <c r="C379" s="31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</row>
    <row r="380" spans="2:50" s="9" customFormat="1" ht="13.8" x14ac:dyDescent="0.25">
      <c r="B380" s="29"/>
      <c r="C380" s="31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</row>
    <row r="381" spans="2:50" s="9" customFormat="1" ht="13.8" x14ac:dyDescent="0.25">
      <c r="B381" s="29"/>
      <c r="C381" s="31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</row>
    <row r="382" spans="2:50" s="9" customFormat="1" ht="13.8" x14ac:dyDescent="0.25">
      <c r="B382" s="29"/>
      <c r="C382" s="31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</row>
    <row r="383" spans="2:50" s="9" customFormat="1" ht="13.8" x14ac:dyDescent="0.25">
      <c r="B383" s="29"/>
      <c r="C383" s="31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</row>
    <row r="384" spans="2:50" s="9" customFormat="1" ht="13.8" x14ac:dyDescent="0.25">
      <c r="B384" s="29"/>
      <c r="C384" s="31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</row>
    <row r="385" spans="2:50" s="9" customFormat="1" ht="13.8" x14ac:dyDescent="0.25">
      <c r="B385" s="29"/>
      <c r="C385" s="31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</row>
    <row r="386" spans="2:50" s="9" customFormat="1" ht="13.8" x14ac:dyDescent="0.25">
      <c r="B386" s="29"/>
      <c r="C386" s="31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</row>
    <row r="387" spans="2:50" s="9" customFormat="1" ht="13.8" x14ac:dyDescent="0.25">
      <c r="B387" s="29"/>
      <c r="C387" s="31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</row>
    <row r="388" spans="2:50" s="9" customFormat="1" ht="13.8" x14ac:dyDescent="0.25">
      <c r="B388" s="29"/>
      <c r="C388" s="31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</row>
    <row r="389" spans="2:50" s="9" customFormat="1" ht="13.8" x14ac:dyDescent="0.25">
      <c r="B389" s="29"/>
      <c r="C389" s="31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</row>
    <row r="390" spans="2:50" s="9" customFormat="1" ht="13.8" x14ac:dyDescent="0.25">
      <c r="B390" s="29"/>
      <c r="C390" s="31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</row>
    <row r="391" spans="2:50" s="9" customFormat="1" ht="13.8" x14ac:dyDescent="0.25">
      <c r="B391" s="29"/>
      <c r="C391" s="31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</row>
    <row r="392" spans="2:50" s="9" customFormat="1" ht="13.8" x14ac:dyDescent="0.25">
      <c r="B392" s="29"/>
      <c r="C392" s="31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</row>
    <row r="393" spans="2:50" s="9" customFormat="1" ht="13.8" x14ac:dyDescent="0.25">
      <c r="B393" s="29"/>
      <c r="C393" s="31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</row>
    <row r="394" spans="2:50" s="9" customFormat="1" ht="13.8" x14ac:dyDescent="0.25">
      <c r="B394" s="29"/>
      <c r="C394" s="31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</row>
    <row r="395" spans="2:50" s="9" customFormat="1" ht="13.8" x14ac:dyDescent="0.25">
      <c r="B395" s="29"/>
      <c r="C395" s="31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</row>
    <row r="396" spans="2:50" s="9" customFormat="1" ht="13.8" x14ac:dyDescent="0.25">
      <c r="B396" s="29"/>
      <c r="C396" s="31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</row>
    <row r="397" spans="2:50" s="9" customFormat="1" ht="13.8" x14ac:dyDescent="0.25">
      <c r="B397" s="29"/>
      <c r="C397" s="31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</row>
    <row r="398" spans="2:50" s="9" customFormat="1" ht="13.8" x14ac:dyDescent="0.25">
      <c r="B398" s="29"/>
      <c r="C398" s="31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</row>
    <row r="399" spans="2:50" s="9" customFormat="1" ht="13.8" x14ac:dyDescent="0.25">
      <c r="B399" s="29"/>
      <c r="C399" s="31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</row>
    <row r="400" spans="2:50" s="9" customFormat="1" ht="13.8" x14ac:dyDescent="0.25">
      <c r="B400" s="29"/>
      <c r="C400" s="31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</row>
    <row r="401" spans="1:50" s="9" customFormat="1" ht="13.8" x14ac:dyDescent="0.25">
      <c r="B401" s="29"/>
      <c r="C401" s="31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</row>
    <row r="402" spans="1:50" s="9" customFormat="1" ht="13.8" x14ac:dyDescent="0.25">
      <c r="B402" s="29"/>
      <c r="C402" s="31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</row>
    <row r="403" spans="1:50" s="9" customFormat="1" ht="13.8" x14ac:dyDescent="0.25">
      <c r="B403" s="29"/>
      <c r="C403" s="31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</row>
    <row r="404" spans="1:50" s="9" customFormat="1" ht="13.8" x14ac:dyDescent="0.25">
      <c r="B404" s="29"/>
      <c r="C404" s="31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</row>
    <row r="405" spans="1:50" s="9" customFormat="1" ht="13.8" x14ac:dyDescent="0.25">
      <c r="B405" s="29"/>
      <c r="C405" s="31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</row>
    <row r="406" spans="1:50" s="9" customFormat="1" ht="13.8" x14ac:dyDescent="0.25">
      <c r="B406" s="29"/>
      <c r="C406" s="31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</row>
    <row r="407" spans="1:50" s="9" customFormat="1" ht="13.8" x14ac:dyDescent="0.25">
      <c r="B407" s="29"/>
      <c r="C407" s="31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</row>
    <row r="408" spans="1:50" s="9" customFormat="1" ht="13.8" x14ac:dyDescent="0.25">
      <c r="B408" s="29"/>
      <c r="C408" s="31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</row>
    <row r="409" spans="1:50" s="9" customFormat="1" ht="13.8" x14ac:dyDescent="0.25">
      <c r="B409" s="29"/>
      <c r="C409" s="31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</row>
    <row r="410" spans="1:50" s="9" customFormat="1" ht="13.8" x14ac:dyDescent="0.25">
      <c r="B410" s="29"/>
      <c r="C410" s="31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</row>
    <row r="411" spans="1:50" s="9" customFormat="1" ht="13.8" x14ac:dyDescent="0.25">
      <c r="B411" s="29"/>
      <c r="C411" s="31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</row>
    <row r="412" spans="1:50" ht="13.8" x14ac:dyDescent="0.25">
      <c r="A412" s="9"/>
      <c r="B412" s="29"/>
      <c r="C412" s="31"/>
      <c r="D412" s="9"/>
      <c r="E412" s="9"/>
      <c r="F412" s="9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</row>
    <row r="413" spans="1:50" ht="13.8" x14ac:dyDescent="0.25">
      <c r="A413" s="9"/>
      <c r="B413" s="29"/>
      <c r="C413" s="31"/>
      <c r="D413" s="9"/>
      <c r="E413" s="9"/>
      <c r="F413" s="9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</row>
    <row r="414" spans="1:50" ht="13.8" x14ac:dyDescent="0.25">
      <c r="A414" s="9"/>
      <c r="B414" s="29"/>
      <c r="C414" s="31"/>
      <c r="D414" s="9"/>
      <c r="E414" s="9"/>
      <c r="F414" s="9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</row>
    <row r="415" spans="1:50" ht="13.8" x14ac:dyDescent="0.25">
      <c r="A415" s="9"/>
      <c r="B415" s="29"/>
      <c r="C415" s="31"/>
      <c r="D415" s="9"/>
      <c r="E415" s="9"/>
      <c r="F415" s="9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</row>
    <row r="416" spans="1:50" ht="13.8" x14ac:dyDescent="0.25">
      <c r="A416" s="9"/>
      <c r="B416" s="29"/>
      <c r="C416" s="31"/>
      <c r="D416" s="9"/>
      <c r="E416" s="9"/>
      <c r="F416" s="9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</row>
    <row r="417" spans="1:50" ht="13.8" x14ac:dyDescent="0.25">
      <c r="A417" s="9"/>
      <c r="B417" s="29"/>
      <c r="C417" s="31"/>
      <c r="D417" s="9"/>
      <c r="E417" s="9"/>
      <c r="F417" s="9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</row>
    <row r="418" spans="1:50" ht="13.8" x14ac:dyDescent="0.25">
      <c r="A418" s="9"/>
      <c r="B418" s="29"/>
      <c r="C418" s="31"/>
      <c r="D418" s="9"/>
      <c r="E418" s="9"/>
      <c r="F418" s="9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</row>
    <row r="419" spans="1:50" x14ac:dyDescent="0.25"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</row>
    <row r="420" spans="1:50" x14ac:dyDescent="0.25"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</row>
    <row r="421" spans="1:50" x14ac:dyDescent="0.25"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</row>
    <row r="422" spans="1:50" x14ac:dyDescent="0.25"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</row>
    <row r="423" spans="1:50" x14ac:dyDescent="0.25"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</row>
    <row r="424" spans="1:50" x14ac:dyDescent="0.25"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</row>
    <row r="425" spans="1:50" x14ac:dyDescent="0.25"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</row>
    <row r="426" spans="1:50" x14ac:dyDescent="0.25"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</row>
    <row r="427" spans="1:50" x14ac:dyDescent="0.25"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</row>
    <row r="428" spans="1:50" x14ac:dyDescent="0.25"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</row>
    <row r="429" spans="1:50" x14ac:dyDescent="0.25"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</row>
    <row r="430" spans="1:50" x14ac:dyDescent="0.25"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</row>
    <row r="431" spans="1:50" x14ac:dyDescent="0.25"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</row>
    <row r="432" spans="1:50" x14ac:dyDescent="0.25"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</row>
    <row r="433" spans="7:50" x14ac:dyDescent="0.25"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</row>
    <row r="434" spans="7:50" x14ac:dyDescent="0.25"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</row>
    <row r="435" spans="7:50" x14ac:dyDescent="0.25"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</row>
    <row r="436" spans="7:50" x14ac:dyDescent="0.25"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</row>
    <row r="437" spans="7:50" x14ac:dyDescent="0.25"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</row>
    <row r="438" spans="7:50" x14ac:dyDescent="0.25"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</row>
    <row r="439" spans="7:50" x14ac:dyDescent="0.25"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</row>
    <row r="440" spans="7:50" x14ac:dyDescent="0.25"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</row>
    <row r="441" spans="7:50" x14ac:dyDescent="0.25"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</row>
    <row r="442" spans="7:50" x14ac:dyDescent="0.25"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</row>
    <row r="443" spans="7:50" x14ac:dyDescent="0.25"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</row>
    <row r="444" spans="7:50" x14ac:dyDescent="0.25"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</row>
    <row r="445" spans="7:50" x14ac:dyDescent="0.25"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</row>
    <row r="446" spans="7:50" x14ac:dyDescent="0.25"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</row>
    <row r="447" spans="7:50" x14ac:dyDescent="0.25"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</row>
    <row r="448" spans="7:50" x14ac:dyDescent="0.25"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</row>
    <row r="449" spans="7:50" x14ac:dyDescent="0.25"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</row>
    <row r="450" spans="7:50" x14ac:dyDescent="0.25"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</row>
    <row r="451" spans="7:50" x14ac:dyDescent="0.25"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</row>
    <row r="452" spans="7:50" x14ac:dyDescent="0.25"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</row>
    <row r="453" spans="7:50" x14ac:dyDescent="0.25"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</row>
    <row r="454" spans="7:50" x14ac:dyDescent="0.25"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</row>
    <row r="455" spans="7:50" x14ac:dyDescent="0.25"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</row>
    <row r="456" spans="7:50" x14ac:dyDescent="0.25"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</row>
    <row r="457" spans="7:50" x14ac:dyDescent="0.25"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</row>
    <row r="458" spans="7:50" x14ac:dyDescent="0.25"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</row>
    <row r="459" spans="7:50" x14ac:dyDescent="0.25"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</row>
    <row r="460" spans="7:50" x14ac:dyDescent="0.25"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</row>
    <row r="461" spans="7:50" x14ac:dyDescent="0.25"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</row>
    <row r="462" spans="7:50" x14ac:dyDescent="0.25"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</row>
    <row r="463" spans="7:50" x14ac:dyDescent="0.25"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</row>
    <row r="464" spans="7:50" x14ac:dyDescent="0.25"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</row>
    <row r="465" spans="7:50" x14ac:dyDescent="0.25"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</row>
    <row r="466" spans="7:50" x14ac:dyDescent="0.25"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</row>
    <row r="467" spans="7:50" x14ac:dyDescent="0.25"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</row>
    <row r="468" spans="7:50" x14ac:dyDescent="0.25"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</row>
    <row r="469" spans="7:50" x14ac:dyDescent="0.25"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</row>
    <row r="470" spans="7:50" x14ac:dyDescent="0.25"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</row>
    <row r="471" spans="7:50" x14ac:dyDescent="0.25"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</row>
    <row r="472" spans="7:50" x14ac:dyDescent="0.25"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</row>
    <row r="473" spans="7:50" x14ac:dyDescent="0.25"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</row>
    <row r="474" spans="7:50" x14ac:dyDescent="0.25"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</row>
    <row r="475" spans="7:50" x14ac:dyDescent="0.25"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</row>
    <row r="476" spans="7:50" x14ac:dyDescent="0.25"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</row>
    <row r="477" spans="7:50" x14ac:dyDescent="0.25"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</row>
    <row r="478" spans="7:50" x14ac:dyDescent="0.25"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</row>
    <row r="479" spans="7:50" x14ac:dyDescent="0.25"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</row>
    <row r="480" spans="7:50" x14ac:dyDescent="0.25"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</row>
    <row r="481" spans="7:50" x14ac:dyDescent="0.25"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</row>
    <row r="482" spans="7:50" x14ac:dyDescent="0.25"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</row>
    <row r="483" spans="7:50" x14ac:dyDescent="0.25"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</row>
    <row r="484" spans="7:50" x14ac:dyDescent="0.25"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</row>
    <row r="485" spans="7:50" x14ac:dyDescent="0.25"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</row>
    <row r="486" spans="7:50" x14ac:dyDescent="0.25"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</row>
    <row r="487" spans="7:50" x14ac:dyDescent="0.25"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</row>
    <row r="488" spans="7:50" x14ac:dyDescent="0.25"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</row>
    <row r="489" spans="7:50" x14ac:dyDescent="0.25"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</row>
    <row r="490" spans="7:50" x14ac:dyDescent="0.25"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</row>
    <row r="491" spans="7:50" x14ac:dyDescent="0.25"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</row>
    <row r="492" spans="7:50" x14ac:dyDescent="0.25"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</row>
    <row r="493" spans="7:50" x14ac:dyDescent="0.25"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</row>
    <row r="494" spans="7:50" x14ac:dyDescent="0.25"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</row>
    <row r="495" spans="7:50" x14ac:dyDescent="0.25"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</row>
    <row r="496" spans="7:50" x14ac:dyDescent="0.25"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</row>
    <row r="497" spans="7:50" x14ac:dyDescent="0.25"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</row>
    <row r="498" spans="7:50" x14ac:dyDescent="0.25"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</row>
    <row r="499" spans="7:50" x14ac:dyDescent="0.25"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</row>
    <row r="500" spans="7:50" x14ac:dyDescent="0.25"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</row>
    <row r="501" spans="7:50" x14ac:dyDescent="0.25"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</row>
    <row r="502" spans="7:50" x14ac:dyDescent="0.25"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</row>
    <row r="503" spans="7:50" x14ac:dyDescent="0.25"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</row>
    <row r="504" spans="7:50" x14ac:dyDescent="0.25"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</row>
    <row r="505" spans="7:50" x14ac:dyDescent="0.25"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</row>
    <row r="506" spans="7:50" x14ac:dyDescent="0.25"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</row>
    <row r="507" spans="7:50" x14ac:dyDescent="0.25"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</row>
    <row r="508" spans="7:50" x14ac:dyDescent="0.25"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</row>
    <row r="509" spans="7:50" x14ac:dyDescent="0.25"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</row>
    <row r="510" spans="7:50" x14ac:dyDescent="0.25"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</row>
    <row r="511" spans="7:50" x14ac:dyDescent="0.25"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</row>
    <row r="512" spans="7:50" x14ac:dyDescent="0.25"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</row>
    <row r="513" spans="7:50" x14ac:dyDescent="0.25"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</row>
    <row r="514" spans="7:50" x14ac:dyDescent="0.25"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</row>
    <row r="515" spans="7:50" x14ac:dyDescent="0.25"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</row>
    <row r="516" spans="7:50" x14ac:dyDescent="0.25"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</row>
    <row r="517" spans="7:50" x14ac:dyDescent="0.25"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</row>
    <row r="518" spans="7:50" x14ac:dyDescent="0.25"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</row>
    <row r="519" spans="7:50" x14ac:dyDescent="0.25"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</row>
    <row r="520" spans="7:50" x14ac:dyDescent="0.25"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</row>
    <row r="521" spans="7:50" x14ac:dyDescent="0.25"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</row>
    <row r="522" spans="7:50" x14ac:dyDescent="0.25"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</row>
    <row r="523" spans="7:50" x14ac:dyDescent="0.25"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</row>
    <row r="524" spans="7:50" x14ac:dyDescent="0.25"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</row>
    <row r="525" spans="7:50" x14ac:dyDescent="0.25"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</row>
    <row r="526" spans="7:50" x14ac:dyDescent="0.25"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</row>
    <row r="527" spans="7:50" x14ac:dyDescent="0.25"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</row>
    <row r="528" spans="7:50" x14ac:dyDescent="0.25"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</row>
    <row r="529" spans="7:50" x14ac:dyDescent="0.25"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</row>
    <row r="530" spans="7:50" x14ac:dyDescent="0.25"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</row>
    <row r="531" spans="7:50" x14ac:dyDescent="0.25"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</row>
    <row r="532" spans="7:50" x14ac:dyDescent="0.25"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</row>
    <row r="533" spans="7:50" x14ac:dyDescent="0.25"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</row>
    <row r="534" spans="7:50" x14ac:dyDescent="0.25"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</row>
    <row r="535" spans="7:50" x14ac:dyDescent="0.25"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</row>
    <row r="536" spans="7:50" x14ac:dyDescent="0.25"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</row>
    <row r="537" spans="7:50" x14ac:dyDescent="0.25"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</row>
    <row r="538" spans="7:50" x14ac:dyDescent="0.25"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</row>
    <row r="539" spans="7:50" x14ac:dyDescent="0.25"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</row>
    <row r="540" spans="7:50" x14ac:dyDescent="0.25"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</row>
    <row r="541" spans="7:50" x14ac:dyDescent="0.25"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</row>
    <row r="542" spans="7:50" x14ac:dyDescent="0.25"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</row>
    <row r="543" spans="7:50" x14ac:dyDescent="0.25"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</row>
    <row r="544" spans="7:50" x14ac:dyDescent="0.25"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</row>
    <row r="545" spans="7:50" x14ac:dyDescent="0.25"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</row>
    <row r="546" spans="7:50" x14ac:dyDescent="0.25"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</row>
    <row r="547" spans="7:50" x14ac:dyDescent="0.25"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</row>
    <row r="548" spans="7:50" x14ac:dyDescent="0.25"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</row>
    <row r="549" spans="7:50" x14ac:dyDescent="0.25"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</row>
    <row r="550" spans="7:50" x14ac:dyDescent="0.25"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</row>
    <row r="551" spans="7:50" x14ac:dyDescent="0.25"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</row>
    <row r="552" spans="7:50" x14ac:dyDescent="0.25"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</row>
    <row r="553" spans="7:50" x14ac:dyDescent="0.25"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</row>
    <row r="554" spans="7:50" x14ac:dyDescent="0.25"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</row>
    <row r="555" spans="7:50" x14ac:dyDescent="0.25"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</row>
    <row r="556" spans="7:50" x14ac:dyDescent="0.25"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</row>
    <row r="557" spans="7:50" x14ac:dyDescent="0.25"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</row>
    <row r="558" spans="7:50" x14ac:dyDescent="0.25"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</row>
    <row r="559" spans="7:50" x14ac:dyDescent="0.25"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</row>
    <row r="560" spans="7:50" x14ac:dyDescent="0.25"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</row>
    <row r="561" spans="7:50" x14ac:dyDescent="0.25"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</row>
    <row r="562" spans="7:50" x14ac:dyDescent="0.25"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</row>
    <row r="563" spans="7:50" x14ac:dyDescent="0.25"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</row>
    <row r="564" spans="7:50" x14ac:dyDescent="0.25"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</row>
    <row r="565" spans="7:50" x14ac:dyDescent="0.25"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</row>
    <row r="566" spans="7:50" x14ac:dyDescent="0.25"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</row>
    <row r="567" spans="7:50" x14ac:dyDescent="0.25"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</row>
    <row r="568" spans="7:50" x14ac:dyDescent="0.25"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</row>
    <row r="569" spans="7:50" x14ac:dyDescent="0.25"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</row>
    <row r="570" spans="7:50" x14ac:dyDescent="0.25"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</row>
    <row r="571" spans="7:50" x14ac:dyDescent="0.25"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</row>
    <row r="572" spans="7:50" x14ac:dyDescent="0.25"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</row>
    <row r="573" spans="7:50" x14ac:dyDescent="0.25"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</row>
    <row r="574" spans="7:50" x14ac:dyDescent="0.25"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</row>
    <row r="575" spans="7:50" x14ac:dyDescent="0.25"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</row>
    <row r="576" spans="7:50" x14ac:dyDescent="0.25"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</row>
    <row r="577" spans="7:50" x14ac:dyDescent="0.25"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</row>
    <row r="578" spans="7:50" x14ac:dyDescent="0.25"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</row>
    <row r="579" spans="7:50" x14ac:dyDescent="0.25"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</row>
    <row r="580" spans="7:50" x14ac:dyDescent="0.25"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</row>
    <row r="581" spans="7:50" x14ac:dyDescent="0.25"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</row>
    <row r="582" spans="7:50" x14ac:dyDescent="0.25"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</row>
    <row r="583" spans="7:50" x14ac:dyDescent="0.25"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</row>
    <row r="584" spans="7:50" x14ac:dyDescent="0.25"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</row>
    <row r="585" spans="7:50" x14ac:dyDescent="0.25"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</row>
    <row r="586" spans="7:50" x14ac:dyDescent="0.25"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</row>
    <row r="587" spans="7:50" x14ac:dyDescent="0.25"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</row>
    <row r="588" spans="7:50" x14ac:dyDescent="0.25"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</row>
    <row r="589" spans="7:50" x14ac:dyDescent="0.25"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</row>
    <row r="590" spans="7:50" x14ac:dyDescent="0.25"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</row>
    <row r="591" spans="7:50" x14ac:dyDescent="0.25"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</row>
    <row r="592" spans="7:50" x14ac:dyDescent="0.25"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</row>
    <row r="593" spans="7:50" x14ac:dyDescent="0.25"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</row>
    <row r="594" spans="7:50" x14ac:dyDescent="0.25"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</row>
    <row r="595" spans="7:50" x14ac:dyDescent="0.25"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</row>
    <row r="596" spans="7:50" x14ac:dyDescent="0.25"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</row>
    <row r="597" spans="7:50" x14ac:dyDescent="0.25"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</row>
    <row r="598" spans="7:50" x14ac:dyDescent="0.25"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</row>
    <row r="599" spans="7:50" x14ac:dyDescent="0.25"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</row>
    <row r="600" spans="7:50" x14ac:dyDescent="0.25"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</row>
    <row r="601" spans="7:50" x14ac:dyDescent="0.25"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</row>
    <row r="602" spans="7:50" x14ac:dyDescent="0.25"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</row>
    <row r="603" spans="7:50" x14ac:dyDescent="0.25"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</row>
    <row r="604" spans="7:50" x14ac:dyDescent="0.25"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</row>
    <row r="605" spans="7:50" x14ac:dyDescent="0.25"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</row>
    <row r="606" spans="7:50" x14ac:dyDescent="0.25"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</row>
    <row r="607" spans="7:50" x14ac:dyDescent="0.25"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</row>
    <row r="608" spans="7:50" x14ac:dyDescent="0.25"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</row>
    <row r="609" spans="7:50" x14ac:dyDescent="0.25"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</row>
    <row r="610" spans="7:50" x14ac:dyDescent="0.25"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</row>
    <row r="611" spans="7:50" x14ac:dyDescent="0.25"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</row>
    <row r="612" spans="7:50" x14ac:dyDescent="0.25"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</row>
    <row r="613" spans="7:50" x14ac:dyDescent="0.25"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</row>
    <row r="614" spans="7:50" x14ac:dyDescent="0.25"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</row>
    <row r="615" spans="7:50" x14ac:dyDescent="0.25"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</row>
    <row r="616" spans="7:50" x14ac:dyDescent="0.25"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</row>
    <row r="617" spans="7:50" x14ac:dyDescent="0.25"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</row>
    <row r="618" spans="7:50" x14ac:dyDescent="0.25"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</row>
    <row r="619" spans="7:50" x14ac:dyDescent="0.25"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</row>
    <row r="620" spans="7:50" x14ac:dyDescent="0.25"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</row>
    <row r="621" spans="7:50" x14ac:dyDescent="0.25"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</row>
    <row r="622" spans="7:50" x14ac:dyDescent="0.25"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</row>
    <row r="623" spans="7:50" x14ac:dyDescent="0.25"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</row>
    <row r="624" spans="7:50" x14ac:dyDescent="0.25"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</row>
    <row r="625" spans="7:50" x14ac:dyDescent="0.25"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</row>
    <row r="626" spans="7:50" x14ac:dyDescent="0.25"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</row>
    <row r="627" spans="7:50" x14ac:dyDescent="0.25"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</row>
    <row r="628" spans="7:50" x14ac:dyDescent="0.25"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</row>
    <row r="629" spans="7:50" x14ac:dyDescent="0.25"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</row>
    <row r="630" spans="7:50" x14ac:dyDescent="0.25"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</row>
    <row r="631" spans="7:50" x14ac:dyDescent="0.25"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</row>
    <row r="632" spans="7:50" x14ac:dyDescent="0.25"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</row>
    <row r="633" spans="7:50" x14ac:dyDescent="0.25"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</row>
    <row r="634" spans="7:50" x14ac:dyDescent="0.25"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</row>
    <row r="635" spans="7:50" x14ac:dyDescent="0.25"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</row>
    <row r="636" spans="7:50" x14ac:dyDescent="0.25"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</row>
    <row r="637" spans="7:50" x14ac:dyDescent="0.25"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</row>
    <row r="638" spans="7:50" x14ac:dyDescent="0.25"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</row>
    <row r="639" spans="7:50" x14ac:dyDescent="0.25"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</row>
    <row r="640" spans="7:50" x14ac:dyDescent="0.25"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</row>
    <row r="641" spans="7:50" x14ac:dyDescent="0.25"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</row>
    <row r="642" spans="7:50" x14ac:dyDescent="0.25"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</row>
    <row r="643" spans="7:50" x14ac:dyDescent="0.25"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</row>
    <row r="644" spans="7:50" x14ac:dyDescent="0.25"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</row>
    <row r="645" spans="7:50" x14ac:dyDescent="0.25"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</row>
    <row r="646" spans="7:50" x14ac:dyDescent="0.25"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</row>
    <row r="647" spans="7:50" x14ac:dyDescent="0.25"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</row>
    <row r="648" spans="7:50" x14ac:dyDescent="0.25"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</row>
    <row r="649" spans="7:50" x14ac:dyDescent="0.25"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</row>
    <row r="650" spans="7:50" x14ac:dyDescent="0.25"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</row>
    <row r="651" spans="7:50" x14ac:dyDescent="0.25"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</row>
    <row r="652" spans="7:50" x14ac:dyDescent="0.25"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</row>
    <row r="653" spans="7:50" x14ac:dyDescent="0.25"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</row>
    <row r="654" spans="7:50" x14ac:dyDescent="0.25"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</row>
    <row r="655" spans="7:50" x14ac:dyDescent="0.25"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</row>
    <row r="656" spans="7:50" x14ac:dyDescent="0.25"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</row>
    <row r="657" spans="7:50" x14ac:dyDescent="0.25"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</row>
    <row r="658" spans="7:50" x14ac:dyDescent="0.25"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</row>
    <row r="659" spans="7:50" x14ac:dyDescent="0.25"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</row>
    <row r="660" spans="7:50" x14ac:dyDescent="0.25"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</row>
    <row r="661" spans="7:50" x14ac:dyDescent="0.25"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</row>
    <row r="662" spans="7:50" x14ac:dyDescent="0.25"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</row>
    <row r="663" spans="7:50" x14ac:dyDescent="0.25"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</row>
    <row r="664" spans="7:50" x14ac:dyDescent="0.25"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</row>
    <row r="665" spans="7:50" x14ac:dyDescent="0.25"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</row>
    <row r="666" spans="7:50" x14ac:dyDescent="0.25"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</row>
    <row r="667" spans="7:50" x14ac:dyDescent="0.25"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</row>
    <row r="668" spans="7:50" x14ac:dyDescent="0.25"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</row>
    <row r="669" spans="7:50" x14ac:dyDescent="0.25"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</row>
    <row r="670" spans="7:50" x14ac:dyDescent="0.25"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</row>
    <row r="671" spans="7:50" x14ac:dyDescent="0.25"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</row>
    <row r="672" spans="7:50" x14ac:dyDescent="0.25"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</row>
    <row r="673" spans="7:50" x14ac:dyDescent="0.25"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</row>
    <row r="674" spans="7:50" x14ac:dyDescent="0.25"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</row>
    <row r="675" spans="7:50" x14ac:dyDescent="0.25"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</row>
    <row r="676" spans="7:50" x14ac:dyDescent="0.25"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</row>
    <row r="677" spans="7:50" x14ac:dyDescent="0.25"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</row>
    <row r="678" spans="7:50" x14ac:dyDescent="0.25"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</row>
    <row r="679" spans="7:50" x14ac:dyDescent="0.25"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</row>
    <row r="680" spans="7:50" x14ac:dyDescent="0.25"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</row>
    <row r="681" spans="7:50" x14ac:dyDescent="0.25"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</row>
    <row r="682" spans="7:50" x14ac:dyDescent="0.25"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</row>
    <row r="683" spans="7:50" x14ac:dyDescent="0.25"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</row>
    <row r="684" spans="7:50" x14ac:dyDescent="0.25"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</row>
    <row r="685" spans="7:50" x14ac:dyDescent="0.25"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</row>
    <row r="686" spans="7:50" x14ac:dyDescent="0.25"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</row>
    <row r="687" spans="7:50" x14ac:dyDescent="0.25"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</row>
    <row r="688" spans="7:50" x14ac:dyDescent="0.25"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</row>
    <row r="689" spans="7:50" x14ac:dyDescent="0.25"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</row>
    <row r="690" spans="7:50" x14ac:dyDescent="0.25"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</row>
    <row r="691" spans="7:50" x14ac:dyDescent="0.25"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</row>
    <row r="692" spans="7:50" x14ac:dyDescent="0.25"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</row>
    <row r="693" spans="7:50" x14ac:dyDescent="0.25"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</row>
    <row r="694" spans="7:50" x14ac:dyDescent="0.25"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</row>
    <row r="695" spans="7:50" x14ac:dyDescent="0.25"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</row>
    <row r="696" spans="7:50" x14ac:dyDescent="0.25"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</row>
    <row r="697" spans="7:50" x14ac:dyDescent="0.25"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</row>
    <row r="698" spans="7:50" x14ac:dyDescent="0.25"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</row>
    <row r="699" spans="7:50" x14ac:dyDescent="0.25"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</row>
    <row r="700" spans="7:50" x14ac:dyDescent="0.25"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</row>
    <row r="701" spans="7:50" x14ac:dyDescent="0.25"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</row>
    <row r="702" spans="7:50" x14ac:dyDescent="0.25"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</row>
    <row r="703" spans="7:50" x14ac:dyDescent="0.25"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</row>
    <row r="704" spans="7:50" x14ac:dyDescent="0.25"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</row>
    <row r="705" spans="7:50" x14ac:dyDescent="0.25"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</row>
    <row r="706" spans="7:50" x14ac:dyDescent="0.25"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</row>
    <row r="707" spans="7:50" x14ac:dyDescent="0.25"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</row>
    <row r="708" spans="7:50" x14ac:dyDescent="0.25"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</row>
    <row r="709" spans="7:50" x14ac:dyDescent="0.25"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</row>
    <row r="710" spans="7:50" x14ac:dyDescent="0.25"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</row>
    <row r="711" spans="7:50" x14ac:dyDescent="0.25"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</row>
    <row r="712" spans="7:50" x14ac:dyDescent="0.25"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</row>
    <row r="713" spans="7:50" x14ac:dyDescent="0.25"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</row>
    <row r="714" spans="7:50" x14ac:dyDescent="0.25"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</row>
    <row r="715" spans="7:50" x14ac:dyDescent="0.25"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</row>
    <row r="716" spans="7:50" x14ac:dyDescent="0.25"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</row>
    <row r="717" spans="7:50" x14ac:dyDescent="0.25"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</row>
    <row r="718" spans="7:50" x14ac:dyDescent="0.25"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</row>
    <row r="719" spans="7:50" x14ac:dyDescent="0.25"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</row>
    <row r="720" spans="7:50" x14ac:dyDescent="0.25"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</row>
    <row r="721" spans="7:50" x14ac:dyDescent="0.25"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</row>
    <row r="722" spans="7:50" x14ac:dyDescent="0.25"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</row>
    <row r="723" spans="7:50" x14ac:dyDescent="0.25"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</row>
    <row r="724" spans="7:50" x14ac:dyDescent="0.25"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</row>
    <row r="725" spans="7:50" x14ac:dyDescent="0.25"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</row>
    <row r="726" spans="7:50" x14ac:dyDescent="0.25"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</row>
    <row r="727" spans="7:50" x14ac:dyDescent="0.25"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</row>
    <row r="728" spans="7:50" x14ac:dyDescent="0.25"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</row>
    <row r="729" spans="7:50" x14ac:dyDescent="0.25"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</row>
    <row r="730" spans="7:50" x14ac:dyDescent="0.25"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</row>
    <row r="731" spans="7:50" x14ac:dyDescent="0.25"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</row>
    <row r="732" spans="7:50" x14ac:dyDescent="0.25"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</row>
    <row r="733" spans="7:50" x14ac:dyDescent="0.25"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</row>
    <row r="734" spans="7:50" x14ac:dyDescent="0.25"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</row>
    <row r="735" spans="7:50" x14ac:dyDescent="0.25"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</row>
    <row r="736" spans="7:50" x14ac:dyDescent="0.25"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</row>
    <row r="737" spans="7:50" x14ac:dyDescent="0.25"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</row>
    <row r="738" spans="7:50" x14ac:dyDescent="0.25"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</row>
    <row r="739" spans="7:50" x14ac:dyDescent="0.25"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</row>
    <row r="740" spans="7:50" x14ac:dyDescent="0.25"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</row>
    <row r="741" spans="7:50" x14ac:dyDescent="0.25"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</row>
    <row r="742" spans="7:50" x14ac:dyDescent="0.25"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</row>
    <row r="743" spans="7:50" x14ac:dyDescent="0.25"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</row>
    <row r="744" spans="7:50" x14ac:dyDescent="0.25"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</row>
    <row r="745" spans="7:50" x14ac:dyDescent="0.25"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</row>
    <row r="746" spans="7:50" x14ac:dyDescent="0.25"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</row>
    <row r="747" spans="7:50" x14ac:dyDescent="0.25"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</row>
    <row r="748" spans="7:50" x14ac:dyDescent="0.25"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</row>
    <row r="749" spans="7:50" x14ac:dyDescent="0.25"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</row>
    <row r="750" spans="7:50" x14ac:dyDescent="0.25"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</row>
    <row r="751" spans="7:50" x14ac:dyDescent="0.25"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</row>
    <row r="752" spans="7:50" x14ac:dyDescent="0.25"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</row>
    <row r="753" spans="7:50" x14ac:dyDescent="0.25"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</row>
    <row r="754" spans="7:50" x14ac:dyDescent="0.25"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</row>
    <row r="755" spans="7:50" x14ac:dyDescent="0.25"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</row>
    <row r="756" spans="7:50" x14ac:dyDescent="0.25"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</row>
    <row r="757" spans="7:50" x14ac:dyDescent="0.25"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</row>
    <row r="758" spans="7:50" x14ac:dyDescent="0.25"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</row>
    <row r="759" spans="7:50" x14ac:dyDescent="0.25"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</row>
    <row r="760" spans="7:50" x14ac:dyDescent="0.25"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</row>
    <row r="761" spans="7:50" x14ac:dyDescent="0.25"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</row>
    <row r="762" spans="7:50" x14ac:dyDescent="0.25"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</row>
    <row r="763" spans="7:50" x14ac:dyDescent="0.25"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</row>
    <row r="764" spans="7:50" x14ac:dyDescent="0.25"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</row>
    <row r="765" spans="7:50" x14ac:dyDescent="0.25"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</row>
    <row r="766" spans="7:50" x14ac:dyDescent="0.25"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</row>
    <row r="767" spans="7:50" x14ac:dyDescent="0.25"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</row>
    <row r="768" spans="7:50" x14ac:dyDescent="0.25"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</row>
    <row r="769" spans="7:50" x14ac:dyDescent="0.25"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</row>
    <row r="770" spans="7:50" x14ac:dyDescent="0.25"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</row>
    <row r="771" spans="7:50" x14ac:dyDescent="0.25"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</row>
    <row r="772" spans="7:50" x14ac:dyDescent="0.25"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</row>
    <row r="773" spans="7:50" x14ac:dyDescent="0.25"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</row>
    <row r="774" spans="7:50" x14ac:dyDescent="0.25"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</row>
    <row r="775" spans="7:50" x14ac:dyDescent="0.25"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</row>
    <row r="776" spans="7:50" x14ac:dyDescent="0.25"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</row>
    <row r="777" spans="7:50" x14ac:dyDescent="0.25"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</row>
    <row r="778" spans="7:50" x14ac:dyDescent="0.25"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</row>
    <row r="779" spans="7:50" x14ac:dyDescent="0.25"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</row>
    <row r="780" spans="7:50" x14ac:dyDescent="0.25"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</row>
    <row r="781" spans="7:50" x14ac:dyDescent="0.25"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</row>
    <row r="782" spans="7:50" x14ac:dyDescent="0.25"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</row>
    <row r="783" spans="7:50" x14ac:dyDescent="0.25"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</row>
    <row r="784" spans="7:50" x14ac:dyDescent="0.25"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</row>
    <row r="785" spans="7:50" x14ac:dyDescent="0.25"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</row>
    <row r="786" spans="7:50" x14ac:dyDescent="0.25"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</row>
    <row r="787" spans="7:50" x14ac:dyDescent="0.25"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</row>
    <row r="788" spans="7:50" x14ac:dyDescent="0.25"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</row>
    <row r="789" spans="7:50" x14ac:dyDescent="0.25"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</row>
    <row r="790" spans="7:50" x14ac:dyDescent="0.25"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</row>
    <row r="791" spans="7:50" x14ac:dyDescent="0.25"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</row>
    <row r="792" spans="7:50" x14ac:dyDescent="0.25"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</row>
    <row r="793" spans="7:50" x14ac:dyDescent="0.25"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</row>
    <row r="794" spans="7:50" x14ac:dyDescent="0.25"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</row>
    <row r="795" spans="7:50" x14ac:dyDescent="0.25"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</row>
    <row r="796" spans="7:50" x14ac:dyDescent="0.25"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</row>
    <row r="797" spans="7:50" x14ac:dyDescent="0.25"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</row>
    <row r="798" spans="7:50" x14ac:dyDescent="0.25"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</row>
    <row r="799" spans="7:50" x14ac:dyDescent="0.25"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</row>
    <row r="800" spans="7:50" x14ac:dyDescent="0.25"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</row>
    <row r="801" spans="7:50" x14ac:dyDescent="0.25"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</row>
    <row r="802" spans="7:50" x14ac:dyDescent="0.25"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</row>
    <row r="803" spans="7:50" x14ac:dyDescent="0.25"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</row>
    <row r="804" spans="7:50" x14ac:dyDescent="0.25"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</row>
    <row r="805" spans="7:50" x14ac:dyDescent="0.25"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</row>
    <row r="806" spans="7:50" x14ac:dyDescent="0.25"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</row>
    <row r="807" spans="7:50" x14ac:dyDescent="0.25"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</row>
    <row r="808" spans="7:50" x14ac:dyDescent="0.25"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</row>
    <row r="809" spans="7:50" x14ac:dyDescent="0.25"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</row>
    <row r="810" spans="7:50" x14ac:dyDescent="0.25"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</row>
    <row r="811" spans="7:50" x14ac:dyDescent="0.25"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</row>
    <row r="812" spans="7:50" x14ac:dyDescent="0.25"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</row>
    <row r="813" spans="7:50" x14ac:dyDescent="0.25"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</row>
    <row r="814" spans="7:50" x14ac:dyDescent="0.25"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</row>
    <row r="815" spans="7:50" x14ac:dyDescent="0.25"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</row>
    <row r="816" spans="7:50" x14ac:dyDescent="0.25"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</row>
    <row r="817" spans="7:50" x14ac:dyDescent="0.25"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</row>
    <row r="818" spans="7:50" x14ac:dyDescent="0.25"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</row>
    <row r="819" spans="7:50" x14ac:dyDescent="0.25"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</row>
    <row r="820" spans="7:50" x14ac:dyDescent="0.25"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</row>
    <row r="821" spans="7:50" x14ac:dyDescent="0.25"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</row>
    <row r="822" spans="7:50" x14ac:dyDescent="0.25"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</row>
    <row r="823" spans="7:50" x14ac:dyDescent="0.25"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</row>
    <row r="824" spans="7:50" x14ac:dyDescent="0.25"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</row>
    <row r="825" spans="7:50" x14ac:dyDescent="0.25"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</row>
    <row r="826" spans="7:50" x14ac:dyDescent="0.25"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</row>
    <row r="827" spans="7:50" x14ac:dyDescent="0.25"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</row>
    <row r="828" spans="7:50" x14ac:dyDescent="0.25"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</row>
    <row r="829" spans="7:50" x14ac:dyDescent="0.25"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</row>
    <row r="830" spans="7:50" x14ac:dyDescent="0.25"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</row>
    <row r="831" spans="7:50" x14ac:dyDescent="0.25"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</row>
    <row r="832" spans="7:50" x14ac:dyDescent="0.25"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</row>
    <row r="833" spans="7:50" x14ac:dyDescent="0.25"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</row>
    <row r="834" spans="7:50" x14ac:dyDescent="0.25"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</row>
    <row r="835" spans="7:50" x14ac:dyDescent="0.25"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</row>
    <row r="836" spans="7:50" x14ac:dyDescent="0.25"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</row>
    <row r="837" spans="7:50" x14ac:dyDescent="0.25"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</row>
    <row r="838" spans="7:50" x14ac:dyDescent="0.25"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</row>
    <row r="839" spans="7:50" x14ac:dyDescent="0.25"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</row>
    <row r="840" spans="7:50" x14ac:dyDescent="0.25"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</row>
    <row r="841" spans="7:50" x14ac:dyDescent="0.25"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</row>
    <row r="842" spans="7:50" x14ac:dyDescent="0.25"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</row>
    <row r="843" spans="7:50" x14ac:dyDescent="0.25"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</row>
    <row r="844" spans="7:50" x14ac:dyDescent="0.25"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</row>
    <row r="845" spans="7:50" x14ac:dyDescent="0.25"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</row>
    <row r="846" spans="7:50" x14ac:dyDescent="0.25"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</row>
    <row r="847" spans="7:50" x14ac:dyDescent="0.25"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</row>
    <row r="848" spans="7:50" x14ac:dyDescent="0.25"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</row>
    <row r="849" spans="7:50" x14ac:dyDescent="0.25"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</row>
    <row r="850" spans="7:50" x14ac:dyDescent="0.25"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</row>
    <row r="851" spans="7:50" x14ac:dyDescent="0.25"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</row>
    <row r="852" spans="7:50" x14ac:dyDescent="0.25"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</row>
    <row r="853" spans="7:50" x14ac:dyDescent="0.25"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</row>
    <row r="854" spans="7:50" x14ac:dyDescent="0.25"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</row>
    <row r="855" spans="7:50" x14ac:dyDescent="0.25"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</row>
    <row r="856" spans="7:50" x14ac:dyDescent="0.25"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</row>
    <row r="857" spans="7:50" x14ac:dyDescent="0.25"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</row>
    <row r="858" spans="7:50" x14ac:dyDescent="0.25"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</row>
    <row r="859" spans="7:50" x14ac:dyDescent="0.25"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</row>
    <row r="860" spans="7:50" x14ac:dyDescent="0.25"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</row>
    <row r="861" spans="7:50" x14ac:dyDescent="0.25"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</row>
    <row r="862" spans="7:50" x14ac:dyDescent="0.25"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</row>
    <row r="863" spans="7:50" x14ac:dyDescent="0.25"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</row>
    <row r="864" spans="7:50" x14ac:dyDescent="0.25"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</row>
    <row r="865" spans="7:50" x14ac:dyDescent="0.25"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</row>
    <row r="866" spans="7:50" x14ac:dyDescent="0.25"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</row>
    <row r="867" spans="7:50" x14ac:dyDescent="0.25"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</row>
    <row r="868" spans="7:50" x14ac:dyDescent="0.25"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</row>
    <row r="869" spans="7:50" x14ac:dyDescent="0.25"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</row>
    <row r="870" spans="7:50" x14ac:dyDescent="0.25"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</row>
    <row r="871" spans="7:50" x14ac:dyDescent="0.25"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</row>
    <row r="872" spans="7:50" x14ac:dyDescent="0.25"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</row>
    <row r="873" spans="7:50" x14ac:dyDescent="0.25"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</row>
    <row r="874" spans="7:50" x14ac:dyDescent="0.25"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</row>
    <row r="875" spans="7:50" x14ac:dyDescent="0.25"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</row>
    <row r="876" spans="7:50" x14ac:dyDescent="0.25"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</row>
    <row r="877" spans="7:50" x14ac:dyDescent="0.25"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</row>
    <row r="878" spans="7:50" x14ac:dyDescent="0.25"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</row>
    <row r="879" spans="7:50" x14ac:dyDescent="0.25"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</row>
    <row r="880" spans="7:50" x14ac:dyDescent="0.25"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</row>
    <row r="881" spans="7:50" x14ac:dyDescent="0.25"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</row>
    <row r="882" spans="7:50" x14ac:dyDescent="0.25"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</row>
    <row r="883" spans="7:50" x14ac:dyDescent="0.25"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</row>
    <row r="884" spans="7:50" x14ac:dyDescent="0.25"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</row>
    <row r="885" spans="7:50" x14ac:dyDescent="0.25"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</row>
    <row r="886" spans="7:50" x14ac:dyDescent="0.25"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</row>
    <row r="887" spans="7:50" x14ac:dyDescent="0.25"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</row>
    <row r="888" spans="7:50" x14ac:dyDescent="0.25"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</row>
    <row r="889" spans="7:50" x14ac:dyDescent="0.25"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</row>
    <row r="890" spans="7:50" x14ac:dyDescent="0.25"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</row>
    <row r="891" spans="7:50" x14ac:dyDescent="0.25"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</row>
    <row r="892" spans="7:50" x14ac:dyDescent="0.25"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</row>
    <row r="893" spans="7:50" x14ac:dyDescent="0.25"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</row>
    <row r="894" spans="7:50" x14ac:dyDescent="0.25"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</row>
    <row r="895" spans="7:50" x14ac:dyDescent="0.25"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</row>
    <row r="896" spans="7:50" x14ac:dyDescent="0.25"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</row>
    <row r="897" spans="7:50" x14ac:dyDescent="0.25"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</row>
    <row r="898" spans="7:50" x14ac:dyDescent="0.25"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</row>
    <row r="899" spans="7:50" x14ac:dyDescent="0.25"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</row>
    <row r="900" spans="7:50" x14ac:dyDescent="0.25"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</row>
    <row r="901" spans="7:50" x14ac:dyDescent="0.25"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</row>
    <row r="902" spans="7:50" x14ac:dyDescent="0.25"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</row>
    <row r="903" spans="7:50" x14ac:dyDescent="0.25"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</row>
    <row r="904" spans="7:50" x14ac:dyDescent="0.25"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</row>
    <row r="905" spans="7:50" x14ac:dyDescent="0.25"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</row>
    <row r="906" spans="7:50" x14ac:dyDescent="0.25"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</row>
    <row r="907" spans="7:50" x14ac:dyDescent="0.25"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</row>
    <row r="908" spans="7:50" x14ac:dyDescent="0.25"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</row>
    <row r="909" spans="7:50" x14ac:dyDescent="0.25"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</row>
    <row r="910" spans="7:50" x14ac:dyDescent="0.25"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</row>
    <row r="911" spans="7:50" x14ac:dyDescent="0.25"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</row>
    <row r="912" spans="7:50" x14ac:dyDescent="0.25"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</row>
    <row r="913" spans="7:50" x14ac:dyDescent="0.25"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</row>
    <row r="914" spans="7:50" x14ac:dyDescent="0.25"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</row>
    <row r="915" spans="7:50" x14ac:dyDescent="0.25"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</row>
    <row r="916" spans="7:50" x14ac:dyDescent="0.25"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</row>
    <row r="917" spans="7:50" x14ac:dyDescent="0.25"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</row>
    <row r="918" spans="7:50" x14ac:dyDescent="0.25"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</row>
    <row r="919" spans="7:50" x14ac:dyDescent="0.25"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</row>
    <row r="920" spans="7:50" x14ac:dyDescent="0.25"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</row>
    <row r="921" spans="7:50" x14ac:dyDescent="0.25"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</row>
    <row r="922" spans="7:50" x14ac:dyDescent="0.25"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</row>
    <row r="923" spans="7:50" x14ac:dyDescent="0.25"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</row>
    <row r="924" spans="7:50" x14ac:dyDescent="0.25"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</row>
    <row r="925" spans="7:50" x14ac:dyDescent="0.25"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</row>
    <row r="926" spans="7:50" x14ac:dyDescent="0.25"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</row>
    <row r="927" spans="7:50" x14ac:dyDescent="0.25"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</row>
    <row r="928" spans="7:50" x14ac:dyDescent="0.25"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</row>
    <row r="929" spans="7:50" x14ac:dyDescent="0.25"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</row>
    <row r="930" spans="7:50" x14ac:dyDescent="0.25"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</row>
    <row r="931" spans="7:50" x14ac:dyDescent="0.25"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</row>
    <row r="932" spans="7:50" x14ac:dyDescent="0.25"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</row>
    <row r="933" spans="7:50" x14ac:dyDescent="0.25"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</row>
    <row r="934" spans="7:50" x14ac:dyDescent="0.25"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</row>
    <row r="935" spans="7:50" x14ac:dyDescent="0.25"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</row>
    <row r="936" spans="7:50" x14ac:dyDescent="0.25"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</row>
    <row r="937" spans="7:50" x14ac:dyDescent="0.25"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</row>
    <row r="938" spans="7:50" x14ac:dyDescent="0.25"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</row>
    <row r="939" spans="7:50" x14ac:dyDescent="0.25"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</row>
    <row r="940" spans="7:50" x14ac:dyDescent="0.25"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</row>
    <row r="941" spans="7:50" x14ac:dyDescent="0.25"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</row>
    <row r="942" spans="7:50" x14ac:dyDescent="0.25"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</row>
    <row r="943" spans="7:50" x14ac:dyDescent="0.25"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</row>
    <row r="944" spans="7:50" x14ac:dyDescent="0.25"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</row>
    <row r="945" spans="7:50" x14ac:dyDescent="0.25"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</row>
    <row r="946" spans="7:50" x14ac:dyDescent="0.25"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</row>
    <row r="947" spans="7:50" x14ac:dyDescent="0.25"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</row>
    <row r="948" spans="7:50" x14ac:dyDescent="0.25"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</row>
    <row r="949" spans="7:50" x14ac:dyDescent="0.25"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</row>
    <row r="950" spans="7:50" x14ac:dyDescent="0.25"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</row>
    <row r="951" spans="7:50" x14ac:dyDescent="0.25"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</row>
    <row r="952" spans="7:50" x14ac:dyDescent="0.25"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</row>
    <row r="953" spans="7:50" x14ac:dyDescent="0.25"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</row>
    <row r="954" spans="7:50" x14ac:dyDescent="0.25"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</row>
    <row r="955" spans="7:50" x14ac:dyDescent="0.25"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</row>
    <row r="956" spans="7:50" x14ac:dyDescent="0.25"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</row>
    <row r="957" spans="7:50" x14ac:dyDescent="0.25"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</row>
    <row r="958" spans="7:50" x14ac:dyDescent="0.25"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</row>
    <row r="959" spans="7:50" x14ac:dyDescent="0.25"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</row>
    <row r="960" spans="7:50" x14ac:dyDescent="0.25"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</row>
    <row r="961" spans="7:50" x14ac:dyDescent="0.25"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</row>
    <row r="962" spans="7:50" x14ac:dyDescent="0.25"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</row>
    <row r="963" spans="7:50" x14ac:dyDescent="0.25"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</row>
    <row r="964" spans="7:50" x14ac:dyDescent="0.25"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</row>
    <row r="965" spans="7:50" x14ac:dyDescent="0.25"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</row>
    <row r="966" spans="7:50" x14ac:dyDescent="0.25"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</row>
    <row r="967" spans="7:50" x14ac:dyDescent="0.25"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</row>
    <row r="968" spans="7:50" x14ac:dyDescent="0.25"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</row>
    <row r="969" spans="7:50" x14ac:dyDescent="0.25"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</row>
    <row r="970" spans="7:50" x14ac:dyDescent="0.25"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</row>
    <row r="971" spans="7:50" x14ac:dyDescent="0.25"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</row>
    <row r="972" spans="7:50" x14ac:dyDescent="0.25"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</row>
    <row r="973" spans="7:50" x14ac:dyDescent="0.25"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</row>
    <row r="974" spans="7:50" x14ac:dyDescent="0.25"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</row>
    <row r="975" spans="7:50" x14ac:dyDescent="0.25"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</row>
    <row r="976" spans="7:50" x14ac:dyDescent="0.25"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</row>
    <row r="977" spans="7:50" x14ac:dyDescent="0.25"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</row>
    <row r="978" spans="7:50" x14ac:dyDescent="0.25"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</row>
    <row r="979" spans="7:50" x14ac:dyDescent="0.25"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</row>
    <row r="980" spans="7:50" x14ac:dyDescent="0.25"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</row>
    <row r="981" spans="7:50" x14ac:dyDescent="0.25"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</row>
    <row r="982" spans="7:50" x14ac:dyDescent="0.25"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</row>
    <row r="983" spans="7:50" x14ac:dyDescent="0.25"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</row>
    <row r="984" spans="7:50" x14ac:dyDescent="0.25"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</row>
    <row r="985" spans="7:50" x14ac:dyDescent="0.25"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</row>
    <row r="986" spans="7:50" x14ac:dyDescent="0.25"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</row>
    <row r="987" spans="7:50" x14ac:dyDescent="0.25"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</row>
    <row r="988" spans="7:50" x14ac:dyDescent="0.25"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</row>
    <row r="989" spans="7:50" x14ac:dyDescent="0.25"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</row>
    <row r="990" spans="7:50" x14ac:dyDescent="0.25"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</row>
    <row r="991" spans="7:50" x14ac:dyDescent="0.25"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</row>
    <row r="992" spans="7:50" x14ac:dyDescent="0.25"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</row>
    <row r="993" spans="7:50" x14ac:dyDescent="0.25"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</row>
    <row r="994" spans="7:50" x14ac:dyDescent="0.25"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</row>
    <row r="995" spans="7:50" x14ac:dyDescent="0.25"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</row>
    <row r="996" spans="7:50" x14ac:dyDescent="0.25"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</row>
    <row r="997" spans="7:50" x14ac:dyDescent="0.25"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</row>
    <row r="998" spans="7:50" x14ac:dyDescent="0.25"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</row>
    <row r="999" spans="7:50" x14ac:dyDescent="0.25"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</row>
    <row r="1000" spans="7:50" x14ac:dyDescent="0.25"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</row>
    <row r="1001" spans="7:50" x14ac:dyDescent="0.25"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</row>
    <row r="1002" spans="7:50" x14ac:dyDescent="0.25"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</row>
    <row r="1003" spans="7:50" x14ac:dyDescent="0.25"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</row>
    <row r="1004" spans="7:50" x14ac:dyDescent="0.25"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</row>
    <row r="1005" spans="7:50" x14ac:dyDescent="0.25"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</row>
    <row r="1006" spans="7:50" x14ac:dyDescent="0.25"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</row>
    <row r="1007" spans="7:50" x14ac:dyDescent="0.25"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</row>
    <row r="1008" spans="7:50" x14ac:dyDescent="0.25"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</row>
    <row r="1009" spans="7:50" x14ac:dyDescent="0.25"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</row>
    <row r="1010" spans="7:50" x14ac:dyDescent="0.25"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</row>
    <row r="1011" spans="7:50" x14ac:dyDescent="0.25"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</row>
    <row r="1012" spans="7:50" x14ac:dyDescent="0.25"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</row>
    <row r="1013" spans="7:50" x14ac:dyDescent="0.25"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</row>
    <row r="1014" spans="7:50" x14ac:dyDescent="0.25"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</row>
    <row r="1015" spans="7:50" x14ac:dyDescent="0.25"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</row>
    <row r="1016" spans="7:50" x14ac:dyDescent="0.25"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</row>
    <row r="1017" spans="7:50" x14ac:dyDescent="0.25"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</row>
    <row r="1018" spans="7:50" x14ac:dyDescent="0.25"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</row>
    <row r="1019" spans="7:50" x14ac:dyDescent="0.25"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</row>
    <row r="1020" spans="7:50" x14ac:dyDescent="0.25"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</row>
    <row r="1021" spans="7:50" x14ac:dyDescent="0.25"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</row>
    <row r="1022" spans="7:50" x14ac:dyDescent="0.25"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</row>
    <row r="1023" spans="7:50" x14ac:dyDescent="0.25"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</row>
    <row r="1024" spans="7:50" x14ac:dyDescent="0.25"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</row>
    <row r="1025" spans="7:50" x14ac:dyDescent="0.25"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</row>
    <row r="1026" spans="7:50" x14ac:dyDescent="0.25"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</row>
    <row r="1027" spans="7:50" x14ac:dyDescent="0.25"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</row>
    <row r="1028" spans="7:50" x14ac:dyDescent="0.25"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</row>
    <row r="1029" spans="7:50" x14ac:dyDescent="0.25"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</row>
    <row r="1030" spans="7:50" x14ac:dyDescent="0.25"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</row>
    <row r="1031" spans="7:50" x14ac:dyDescent="0.25"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</row>
    <row r="1032" spans="7:50" x14ac:dyDescent="0.25"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</row>
    <row r="1033" spans="7:50" x14ac:dyDescent="0.25"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</row>
    <row r="1034" spans="7:50" x14ac:dyDescent="0.25"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  <c r="AX1034" s="5"/>
    </row>
    <row r="1035" spans="7:50" x14ac:dyDescent="0.25"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</row>
    <row r="1036" spans="7:50" x14ac:dyDescent="0.25"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</row>
    <row r="1037" spans="7:50" x14ac:dyDescent="0.25"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</row>
    <row r="1038" spans="7:50" x14ac:dyDescent="0.25"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</row>
    <row r="1039" spans="7:50" x14ac:dyDescent="0.25"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</row>
    <row r="1040" spans="7:50" x14ac:dyDescent="0.25"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</row>
    <row r="1041" spans="7:50" x14ac:dyDescent="0.25"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</row>
    <row r="1042" spans="7:50" x14ac:dyDescent="0.25"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</row>
    <row r="1043" spans="7:50" x14ac:dyDescent="0.25"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</row>
    <row r="1044" spans="7:50" x14ac:dyDescent="0.25"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</row>
    <row r="1045" spans="7:50" x14ac:dyDescent="0.25"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  <c r="AX1045" s="5"/>
    </row>
    <row r="1046" spans="7:50" x14ac:dyDescent="0.25"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</row>
    <row r="1047" spans="7:50" x14ac:dyDescent="0.25"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</row>
    <row r="1048" spans="7:50" x14ac:dyDescent="0.25"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</row>
    <row r="1049" spans="7:50" x14ac:dyDescent="0.25"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  <c r="AX1049" s="5"/>
    </row>
    <row r="1050" spans="7:50" x14ac:dyDescent="0.25"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</row>
    <row r="1051" spans="7:50" x14ac:dyDescent="0.25"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</row>
    <row r="1052" spans="7:50" x14ac:dyDescent="0.25"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</row>
    <row r="1053" spans="7:50" x14ac:dyDescent="0.25"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</row>
    <row r="1054" spans="7:50" x14ac:dyDescent="0.25"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</row>
    <row r="1055" spans="7:50" x14ac:dyDescent="0.25"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</row>
    <row r="1056" spans="7:50" x14ac:dyDescent="0.25"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</row>
    <row r="1057" spans="7:50" x14ac:dyDescent="0.25"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  <c r="AX1057" s="5"/>
    </row>
    <row r="1058" spans="7:50" x14ac:dyDescent="0.25"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</row>
    <row r="1059" spans="7:50" x14ac:dyDescent="0.25"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</row>
    <row r="1060" spans="7:50" x14ac:dyDescent="0.25"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</row>
    <row r="1061" spans="7:50" x14ac:dyDescent="0.25"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  <c r="AX1061" s="5"/>
    </row>
    <row r="1062" spans="7:50" x14ac:dyDescent="0.25"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  <c r="AX1062" s="5"/>
    </row>
    <row r="1063" spans="7:50" x14ac:dyDescent="0.25"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  <c r="AX1063" s="5"/>
    </row>
    <row r="1064" spans="7:50" x14ac:dyDescent="0.25"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  <c r="AX1064" s="5"/>
    </row>
    <row r="1065" spans="7:50" x14ac:dyDescent="0.25"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  <c r="AX1065" s="5"/>
    </row>
    <row r="1066" spans="7:50" x14ac:dyDescent="0.25"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</row>
    <row r="1067" spans="7:50" x14ac:dyDescent="0.25"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</row>
    <row r="1068" spans="7:50" x14ac:dyDescent="0.25"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</row>
    <row r="1069" spans="7:50" x14ac:dyDescent="0.25"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  <c r="AX1069" s="5"/>
    </row>
    <row r="1070" spans="7:50" x14ac:dyDescent="0.25"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</row>
    <row r="1071" spans="7:50" x14ac:dyDescent="0.25"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  <c r="AX1071" s="5"/>
    </row>
    <row r="1072" spans="7:50" x14ac:dyDescent="0.25"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  <c r="AX1072" s="5"/>
    </row>
    <row r="1073" spans="7:50" x14ac:dyDescent="0.25"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</row>
    <row r="1074" spans="7:50" x14ac:dyDescent="0.25"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</row>
    <row r="1075" spans="7:50" x14ac:dyDescent="0.25"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</row>
    <row r="1076" spans="7:50" x14ac:dyDescent="0.25"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</row>
    <row r="1077" spans="7:50" x14ac:dyDescent="0.25"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</row>
    <row r="1078" spans="7:50" x14ac:dyDescent="0.25"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</row>
    <row r="1079" spans="7:50" x14ac:dyDescent="0.25"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</row>
    <row r="1080" spans="7:50" x14ac:dyDescent="0.25"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  <c r="AX1080" s="5"/>
    </row>
    <row r="1081" spans="7:50" x14ac:dyDescent="0.25"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</row>
    <row r="1082" spans="7:50" x14ac:dyDescent="0.25"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  <c r="AX1082" s="5"/>
    </row>
    <row r="1083" spans="7:50" x14ac:dyDescent="0.25"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  <c r="AX1083" s="5"/>
    </row>
    <row r="1084" spans="7:50" x14ac:dyDescent="0.25"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  <c r="AX1084" s="5"/>
    </row>
    <row r="1085" spans="7:50" x14ac:dyDescent="0.25"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  <c r="AX1085" s="5"/>
    </row>
    <row r="1086" spans="7:50" x14ac:dyDescent="0.25"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  <c r="AX1086" s="5"/>
    </row>
    <row r="1087" spans="7:50" x14ac:dyDescent="0.25"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  <c r="AX1087" s="5"/>
    </row>
    <row r="1088" spans="7:50" x14ac:dyDescent="0.25"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  <c r="AX1088" s="5"/>
    </row>
    <row r="1089" spans="7:50" x14ac:dyDescent="0.25"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  <c r="AX1089" s="5"/>
    </row>
    <row r="1090" spans="7:50" x14ac:dyDescent="0.25"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  <c r="AX1090" s="5"/>
    </row>
    <row r="1091" spans="7:50" x14ac:dyDescent="0.25"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  <c r="AX1091" s="5"/>
    </row>
    <row r="1092" spans="7:50" x14ac:dyDescent="0.25"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  <c r="AX1092" s="5"/>
    </row>
    <row r="1093" spans="7:50" x14ac:dyDescent="0.25"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  <c r="AX1093" s="5"/>
    </row>
    <row r="1094" spans="7:50" x14ac:dyDescent="0.25"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  <c r="AX1094" s="5"/>
    </row>
    <row r="1095" spans="7:50" x14ac:dyDescent="0.25"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  <c r="AX1095" s="5"/>
    </row>
    <row r="1096" spans="7:50" x14ac:dyDescent="0.25"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  <c r="AX1096" s="5"/>
    </row>
    <row r="1097" spans="7:50" x14ac:dyDescent="0.25"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  <c r="AX1097" s="5"/>
    </row>
    <row r="1098" spans="7:50" x14ac:dyDescent="0.25"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  <c r="AX1098" s="5"/>
    </row>
    <row r="1099" spans="7:50" x14ac:dyDescent="0.25"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  <c r="AX1099" s="5"/>
    </row>
    <row r="1100" spans="7:50" x14ac:dyDescent="0.25"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  <c r="AX1100" s="5"/>
    </row>
    <row r="1101" spans="7:50" x14ac:dyDescent="0.25"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  <c r="AX1101" s="5"/>
    </row>
    <row r="1102" spans="7:50" x14ac:dyDescent="0.25"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  <c r="AX1102" s="5"/>
    </row>
    <row r="1103" spans="7:50" x14ac:dyDescent="0.25"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  <c r="AX1103" s="5"/>
    </row>
    <row r="1104" spans="7:50" x14ac:dyDescent="0.25"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  <c r="AX1104" s="5"/>
    </row>
    <row r="1105" spans="7:50" x14ac:dyDescent="0.25"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  <c r="AX1105" s="5"/>
    </row>
    <row r="1106" spans="7:50" x14ac:dyDescent="0.25"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  <c r="AX1106" s="5"/>
    </row>
    <row r="1107" spans="7:50" x14ac:dyDescent="0.25"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  <c r="AX1107" s="5"/>
    </row>
    <row r="1108" spans="7:50" x14ac:dyDescent="0.25"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  <c r="AX1108" s="5"/>
    </row>
    <row r="1109" spans="7:50" x14ac:dyDescent="0.25"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  <c r="AX1109" s="5"/>
    </row>
    <row r="1110" spans="7:50" x14ac:dyDescent="0.25"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  <c r="AX1110" s="5"/>
    </row>
    <row r="1111" spans="7:50" x14ac:dyDescent="0.25"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  <c r="AX1111" s="5"/>
    </row>
    <row r="1112" spans="7:50" x14ac:dyDescent="0.25"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  <c r="AX1112" s="5"/>
    </row>
    <row r="1113" spans="7:50" x14ac:dyDescent="0.25"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  <c r="AX1113" s="5"/>
    </row>
    <row r="1114" spans="7:50" x14ac:dyDescent="0.25"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  <c r="AX1114" s="5"/>
    </row>
    <row r="1115" spans="7:50" x14ac:dyDescent="0.25"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  <c r="AX1115" s="5"/>
    </row>
    <row r="1116" spans="7:50" x14ac:dyDescent="0.25"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  <c r="AX1116" s="5"/>
    </row>
    <row r="1117" spans="7:50" x14ac:dyDescent="0.25"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  <c r="AX1117" s="5"/>
    </row>
    <row r="1118" spans="7:50" x14ac:dyDescent="0.25"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  <c r="AX1118" s="5"/>
    </row>
    <row r="1119" spans="7:50" x14ac:dyDescent="0.25"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  <c r="AX1119" s="5"/>
    </row>
    <row r="1120" spans="7:50" x14ac:dyDescent="0.25"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  <c r="AX1120" s="5"/>
    </row>
    <row r="1121" spans="7:50" x14ac:dyDescent="0.25"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  <c r="AX1121" s="5"/>
    </row>
    <row r="1122" spans="7:50" x14ac:dyDescent="0.25"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  <c r="AX1122" s="5"/>
    </row>
    <row r="1123" spans="7:50" x14ac:dyDescent="0.25"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  <c r="AX1123" s="5"/>
    </row>
    <row r="1124" spans="7:50" x14ac:dyDescent="0.25"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  <c r="AX1124" s="5"/>
    </row>
    <row r="1125" spans="7:50" x14ac:dyDescent="0.25"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  <c r="AX1125" s="5"/>
    </row>
    <row r="1126" spans="7:50" x14ac:dyDescent="0.25"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  <c r="AX1126" s="5"/>
    </row>
    <row r="1127" spans="7:50" x14ac:dyDescent="0.25"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  <c r="AX1127" s="5"/>
    </row>
    <row r="1128" spans="7:50" x14ac:dyDescent="0.25"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  <c r="AX1128" s="5"/>
    </row>
    <row r="1129" spans="7:50" x14ac:dyDescent="0.25"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  <c r="AX1129" s="5"/>
    </row>
    <row r="1130" spans="7:50" x14ac:dyDescent="0.25"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  <c r="AX1130" s="5"/>
    </row>
    <row r="1131" spans="7:50" x14ac:dyDescent="0.25"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  <c r="AX1131" s="5"/>
    </row>
    <row r="1132" spans="7:50" x14ac:dyDescent="0.25"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  <c r="AX1132" s="5"/>
    </row>
    <row r="1133" spans="7:50" x14ac:dyDescent="0.25"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  <c r="AX1133" s="5"/>
    </row>
    <row r="1134" spans="7:50" x14ac:dyDescent="0.25"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  <c r="AX1134" s="5"/>
    </row>
    <row r="1135" spans="7:50" x14ac:dyDescent="0.25"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  <c r="AX1135" s="5"/>
    </row>
    <row r="1136" spans="7:50" x14ac:dyDescent="0.25"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  <c r="AX1136" s="5"/>
    </row>
    <row r="1137" spans="7:50" x14ac:dyDescent="0.25"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  <c r="AX1137" s="5"/>
    </row>
    <row r="1138" spans="7:50" x14ac:dyDescent="0.25"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  <c r="AX1138" s="5"/>
    </row>
    <row r="1139" spans="7:50" x14ac:dyDescent="0.25"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  <c r="AX1139" s="5"/>
    </row>
    <row r="1140" spans="7:50" x14ac:dyDescent="0.25"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  <c r="AX1140" s="5"/>
    </row>
    <row r="1141" spans="7:50" x14ac:dyDescent="0.25"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  <c r="AX1141" s="5"/>
    </row>
    <row r="1142" spans="7:50" x14ac:dyDescent="0.25"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  <c r="AX1142" s="5"/>
    </row>
    <row r="1143" spans="7:50" x14ac:dyDescent="0.25"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  <c r="AX1143" s="5"/>
    </row>
    <row r="1144" spans="7:50" x14ac:dyDescent="0.25"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  <c r="AX1144" s="5"/>
    </row>
    <row r="1145" spans="7:50" x14ac:dyDescent="0.25"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  <c r="AX1145" s="5"/>
    </row>
    <row r="1146" spans="7:50" x14ac:dyDescent="0.25"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  <c r="AX1146" s="5"/>
    </row>
    <row r="1147" spans="7:50" x14ac:dyDescent="0.25"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  <c r="AX1147" s="5"/>
    </row>
    <row r="1148" spans="7:50" x14ac:dyDescent="0.25"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  <c r="AX1148" s="5"/>
    </row>
    <row r="1149" spans="7:50" x14ac:dyDescent="0.25"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  <c r="AX1149" s="5"/>
    </row>
    <row r="1150" spans="7:50" x14ac:dyDescent="0.25"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  <c r="AX1150" s="5"/>
    </row>
    <row r="1151" spans="7:50" x14ac:dyDescent="0.25"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  <c r="AX1151" s="5"/>
    </row>
    <row r="1152" spans="7:50" x14ac:dyDescent="0.25"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  <c r="AX1152" s="5"/>
    </row>
    <row r="1153" spans="7:50" x14ac:dyDescent="0.25"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  <c r="AX1153" s="5"/>
    </row>
    <row r="1154" spans="7:50" x14ac:dyDescent="0.25"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  <c r="AX1154" s="5"/>
    </row>
    <row r="1155" spans="7:50" x14ac:dyDescent="0.25"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  <c r="AX1155" s="5"/>
    </row>
    <row r="1156" spans="7:50" x14ac:dyDescent="0.25"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  <c r="AX1156" s="5"/>
    </row>
    <row r="1157" spans="7:50" x14ac:dyDescent="0.25"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  <c r="AX1157" s="5"/>
    </row>
    <row r="1158" spans="7:50" x14ac:dyDescent="0.25"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  <c r="AX1158" s="5"/>
    </row>
    <row r="1159" spans="7:50" x14ac:dyDescent="0.25"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  <c r="AX1159" s="5"/>
    </row>
    <row r="1160" spans="7:50" x14ac:dyDescent="0.25"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  <c r="AX1160" s="5"/>
    </row>
    <row r="1161" spans="7:50" x14ac:dyDescent="0.25"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  <c r="AX1161" s="5"/>
    </row>
    <row r="1162" spans="7:50" x14ac:dyDescent="0.25"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  <c r="AX1162" s="5"/>
    </row>
    <row r="1163" spans="7:50" x14ac:dyDescent="0.25"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  <c r="AX1163" s="5"/>
    </row>
    <row r="1164" spans="7:50" x14ac:dyDescent="0.25"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  <c r="AX1164" s="5"/>
    </row>
    <row r="1165" spans="7:50" x14ac:dyDescent="0.25"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  <c r="AX1165" s="5"/>
    </row>
    <row r="1166" spans="7:50" x14ac:dyDescent="0.25"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  <c r="AX1166" s="5"/>
    </row>
    <row r="1167" spans="7:50" x14ac:dyDescent="0.25"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  <c r="AX1167" s="5"/>
    </row>
    <row r="1168" spans="7:50" x14ac:dyDescent="0.25"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  <c r="AX1168" s="5"/>
    </row>
    <row r="1169" spans="7:50" x14ac:dyDescent="0.25"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  <c r="AX1169" s="5"/>
    </row>
    <row r="1170" spans="7:50" x14ac:dyDescent="0.25"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  <c r="AX1170" s="5"/>
    </row>
    <row r="1171" spans="7:50" x14ac:dyDescent="0.25"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  <c r="AX1171" s="5"/>
    </row>
    <row r="1172" spans="7:50" x14ac:dyDescent="0.25"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  <c r="AX1172" s="5"/>
    </row>
    <row r="1173" spans="7:50" x14ac:dyDescent="0.25"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  <c r="AX1173" s="5"/>
    </row>
    <row r="1174" spans="7:50" x14ac:dyDescent="0.25"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  <c r="AX1174" s="5"/>
    </row>
    <row r="1175" spans="7:50" x14ac:dyDescent="0.25"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  <c r="AX1175" s="5"/>
    </row>
    <row r="1176" spans="7:50" x14ac:dyDescent="0.25"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  <c r="AX1176" s="5"/>
    </row>
    <row r="1177" spans="7:50" x14ac:dyDescent="0.25"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  <c r="AX1177" s="5"/>
    </row>
    <row r="1178" spans="7:50" x14ac:dyDescent="0.25"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  <c r="AX1178" s="5"/>
    </row>
    <row r="1179" spans="7:50" x14ac:dyDescent="0.25"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  <c r="AX1179" s="5"/>
    </row>
    <row r="1180" spans="7:50" x14ac:dyDescent="0.25"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  <c r="AX1180" s="5"/>
    </row>
    <row r="1181" spans="7:50" x14ac:dyDescent="0.25"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  <c r="AX1181" s="5"/>
    </row>
    <row r="1182" spans="7:50" x14ac:dyDescent="0.25"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  <c r="AX1182" s="5"/>
    </row>
    <row r="1183" spans="7:50" x14ac:dyDescent="0.25"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  <c r="AX1183" s="5"/>
    </row>
    <row r="1184" spans="7:50" x14ac:dyDescent="0.25"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  <c r="AX1184" s="5"/>
    </row>
    <row r="1185" spans="7:50" x14ac:dyDescent="0.25"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  <c r="AX1185" s="5"/>
    </row>
    <row r="1186" spans="7:50" x14ac:dyDescent="0.25"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  <c r="AX1186" s="5"/>
    </row>
    <row r="1187" spans="7:50" x14ac:dyDescent="0.25"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  <c r="AX1187" s="5"/>
    </row>
    <row r="1188" spans="7:50" x14ac:dyDescent="0.25"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  <c r="AX1188" s="5"/>
    </row>
    <row r="1189" spans="7:50" x14ac:dyDescent="0.25"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  <c r="AX1189" s="5"/>
    </row>
    <row r="1190" spans="7:50" x14ac:dyDescent="0.25"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  <c r="AX1190" s="5"/>
    </row>
    <row r="1191" spans="7:50" x14ac:dyDescent="0.25"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  <c r="AX1191" s="5"/>
    </row>
    <row r="1192" spans="7:50" x14ac:dyDescent="0.25"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  <c r="AX1192" s="5"/>
    </row>
    <row r="1193" spans="7:50" x14ac:dyDescent="0.25"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  <c r="AX1193" s="5"/>
    </row>
    <row r="1194" spans="7:50" x14ac:dyDescent="0.25"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  <c r="AX1194" s="5"/>
    </row>
    <row r="1195" spans="7:50" x14ac:dyDescent="0.25"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  <c r="AX1195" s="5"/>
    </row>
    <row r="1196" spans="7:50" x14ac:dyDescent="0.25"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  <c r="AX1196" s="5"/>
    </row>
    <row r="1197" spans="7:50" x14ac:dyDescent="0.25"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  <c r="AX1197" s="5"/>
    </row>
    <row r="1198" spans="7:50" x14ac:dyDescent="0.25"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  <c r="AX1198" s="5"/>
    </row>
    <row r="1199" spans="7:50" x14ac:dyDescent="0.25"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  <c r="AX1199" s="5"/>
    </row>
    <row r="1200" spans="7:50" x14ac:dyDescent="0.25"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  <c r="AX1200" s="5"/>
    </row>
    <row r="1201" spans="7:50" x14ac:dyDescent="0.25"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  <c r="AX1201" s="5"/>
    </row>
    <row r="1202" spans="7:50" x14ac:dyDescent="0.25"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  <c r="AX1202" s="5"/>
    </row>
    <row r="1203" spans="7:50" x14ac:dyDescent="0.25"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  <c r="AX1203" s="5"/>
    </row>
    <row r="1204" spans="7:50" x14ac:dyDescent="0.25"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  <c r="AX1204" s="5"/>
    </row>
    <row r="1205" spans="7:50" x14ac:dyDescent="0.25"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  <c r="AX1205" s="5"/>
    </row>
    <row r="1206" spans="7:50" x14ac:dyDescent="0.25"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  <c r="AX1206" s="5"/>
    </row>
    <row r="1207" spans="7:50" x14ac:dyDescent="0.25"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  <c r="AX1207" s="5"/>
    </row>
    <row r="1208" spans="7:50" x14ac:dyDescent="0.25"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  <c r="AX1208" s="5"/>
    </row>
    <row r="1209" spans="7:50" x14ac:dyDescent="0.25"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  <c r="AX1209" s="5"/>
    </row>
    <row r="1210" spans="7:50" x14ac:dyDescent="0.25"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  <c r="AX1210" s="5"/>
    </row>
    <row r="1211" spans="7:50" x14ac:dyDescent="0.25"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  <c r="AX1211" s="5"/>
    </row>
    <row r="1212" spans="7:50" x14ac:dyDescent="0.25"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  <c r="AX1212" s="5"/>
    </row>
    <row r="1213" spans="7:50" x14ac:dyDescent="0.25"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  <c r="AX1213" s="5"/>
    </row>
    <row r="1214" spans="7:50" x14ac:dyDescent="0.25"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  <c r="AX1214" s="5"/>
    </row>
    <row r="1215" spans="7:50" x14ac:dyDescent="0.25"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  <c r="AX1215" s="5"/>
    </row>
    <row r="1216" spans="7:50" x14ac:dyDescent="0.25"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  <c r="AX1216" s="5"/>
    </row>
    <row r="1217" spans="7:50" x14ac:dyDescent="0.25"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  <c r="AX1217" s="5"/>
    </row>
    <row r="1218" spans="7:50" x14ac:dyDescent="0.25"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  <c r="AX1218" s="5"/>
    </row>
    <row r="1219" spans="7:50" x14ac:dyDescent="0.25"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  <c r="AX1219" s="5"/>
    </row>
    <row r="1220" spans="7:50" x14ac:dyDescent="0.25"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  <c r="AX1220" s="5"/>
    </row>
    <row r="1221" spans="7:50" x14ac:dyDescent="0.25"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  <c r="AX1221" s="5"/>
    </row>
    <row r="1222" spans="7:50" x14ac:dyDescent="0.25"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  <c r="AX1222" s="5"/>
    </row>
    <row r="1223" spans="7:50" x14ac:dyDescent="0.25"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  <c r="AX1223" s="5"/>
    </row>
    <row r="1224" spans="7:50" x14ac:dyDescent="0.25"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  <c r="AX1224" s="5"/>
    </row>
    <row r="1225" spans="7:50" x14ac:dyDescent="0.25"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  <c r="AX1225" s="5"/>
    </row>
    <row r="1226" spans="7:50" x14ac:dyDescent="0.25"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  <c r="AX1226" s="5"/>
    </row>
    <row r="1227" spans="7:50" x14ac:dyDescent="0.25"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  <c r="AX1227" s="5"/>
    </row>
    <row r="1228" spans="7:50" x14ac:dyDescent="0.25"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  <c r="AX1228" s="5"/>
    </row>
    <row r="1229" spans="7:50" x14ac:dyDescent="0.25"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  <c r="AX1229" s="5"/>
    </row>
    <row r="1230" spans="7:50" x14ac:dyDescent="0.25"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5"/>
      <c r="AS1230" s="5"/>
      <c r="AT1230" s="5"/>
      <c r="AU1230" s="5"/>
      <c r="AV1230" s="5"/>
      <c r="AW1230" s="5"/>
      <c r="AX1230" s="5"/>
    </row>
    <row r="1231" spans="7:50" x14ac:dyDescent="0.25"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5"/>
      <c r="AS1231" s="5"/>
      <c r="AT1231" s="5"/>
      <c r="AU1231" s="5"/>
      <c r="AV1231" s="5"/>
      <c r="AW1231" s="5"/>
      <c r="AX1231" s="5"/>
    </row>
    <row r="1232" spans="7:50" x14ac:dyDescent="0.25"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5"/>
      <c r="AS1232" s="5"/>
      <c r="AT1232" s="5"/>
      <c r="AU1232" s="5"/>
      <c r="AV1232" s="5"/>
      <c r="AW1232" s="5"/>
      <c r="AX1232" s="5"/>
    </row>
    <row r="1233" spans="7:50" x14ac:dyDescent="0.25"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5"/>
      <c r="AS1233" s="5"/>
      <c r="AT1233" s="5"/>
      <c r="AU1233" s="5"/>
      <c r="AV1233" s="5"/>
      <c r="AW1233" s="5"/>
      <c r="AX1233" s="5"/>
    </row>
    <row r="1234" spans="7:50" x14ac:dyDescent="0.25"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5"/>
      <c r="AS1234" s="5"/>
      <c r="AT1234" s="5"/>
      <c r="AU1234" s="5"/>
      <c r="AV1234" s="5"/>
      <c r="AW1234" s="5"/>
      <c r="AX1234" s="5"/>
    </row>
    <row r="1235" spans="7:50" x14ac:dyDescent="0.25"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5"/>
      <c r="AS1235" s="5"/>
      <c r="AT1235" s="5"/>
      <c r="AU1235" s="5"/>
      <c r="AV1235" s="5"/>
      <c r="AW1235" s="5"/>
      <c r="AX1235" s="5"/>
    </row>
    <row r="1236" spans="7:50" x14ac:dyDescent="0.25"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  <c r="AX1236" s="5"/>
    </row>
    <row r="1237" spans="7:50" x14ac:dyDescent="0.25"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5"/>
      <c r="AS1237" s="5"/>
      <c r="AT1237" s="5"/>
      <c r="AU1237" s="5"/>
      <c r="AV1237" s="5"/>
      <c r="AW1237" s="5"/>
      <c r="AX1237" s="5"/>
    </row>
    <row r="1238" spans="7:50" x14ac:dyDescent="0.25"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5"/>
      <c r="AS1238" s="5"/>
      <c r="AT1238" s="5"/>
      <c r="AU1238" s="5"/>
      <c r="AV1238" s="5"/>
      <c r="AW1238" s="5"/>
      <c r="AX1238" s="5"/>
    </row>
    <row r="1239" spans="7:50" x14ac:dyDescent="0.25"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5"/>
      <c r="AS1239" s="5"/>
      <c r="AT1239" s="5"/>
      <c r="AU1239" s="5"/>
      <c r="AV1239" s="5"/>
      <c r="AW1239" s="5"/>
      <c r="AX1239" s="5"/>
    </row>
    <row r="1240" spans="7:50" x14ac:dyDescent="0.25"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5"/>
      <c r="AS1240" s="5"/>
      <c r="AT1240" s="5"/>
      <c r="AU1240" s="5"/>
      <c r="AV1240" s="5"/>
      <c r="AW1240" s="5"/>
      <c r="AX1240" s="5"/>
    </row>
    <row r="1241" spans="7:50" x14ac:dyDescent="0.25"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5"/>
      <c r="AS1241" s="5"/>
      <c r="AT1241" s="5"/>
      <c r="AU1241" s="5"/>
      <c r="AV1241" s="5"/>
      <c r="AW1241" s="5"/>
      <c r="AX1241" s="5"/>
    </row>
    <row r="1242" spans="7:50" x14ac:dyDescent="0.25"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5"/>
      <c r="AS1242" s="5"/>
      <c r="AT1242" s="5"/>
      <c r="AU1242" s="5"/>
      <c r="AV1242" s="5"/>
      <c r="AW1242" s="5"/>
      <c r="AX1242" s="5"/>
    </row>
    <row r="1243" spans="7:50" x14ac:dyDescent="0.25"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5"/>
      <c r="AS1243" s="5"/>
      <c r="AT1243" s="5"/>
      <c r="AU1243" s="5"/>
      <c r="AV1243" s="5"/>
      <c r="AW1243" s="5"/>
      <c r="AX1243" s="5"/>
    </row>
    <row r="1244" spans="7:50" x14ac:dyDescent="0.25"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  <c r="AR1244" s="5"/>
      <c r="AS1244" s="5"/>
      <c r="AT1244" s="5"/>
      <c r="AU1244" s="5"/>
      <c r="AV1244" s="5"/>
      <c r="AW1244" s="5"/>
      <c r="AX1244" s="5"/>
    </row>
    <row r="1245" spans="7:50" x14ac:dyDescent="0.25"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  <c r="AR1245" s="5"/>
      <c r="AS1245" s="5"/>
      <c r="AT1245" s="5"/>
      <c r="AU1245" s="5"/>
      <c r="AV1245" s="5"/>
      <c r="AW1245" s="5"/>
      <c r="AX1245" s="5"/>
    </row>
    <row r="1246" spans="7:50" x14ac:dyDescent="0.25"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  <c r="AQ1246" s="5"/>
      <c r="AR1246" s="5"/>
      <c r="AS1246" s="5"/>
      <c r="AT1246" s="5"/>
      <c r="AU1246" s="5"/>
      <c r="AV1246" s="5"/>
      <c r="AW1246" s="5"/>
      <c r="AX1246" s="5"/>
    </row>
    <row r="1247" spans="7:50" x14ac:dyDescent="0.25"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  <c r="AQ1247" s="5"/>
      <c r="AR1247" s="5"/>
      <c r="AS1247" s="5"/>
      <c r="AT1247" s="5"/>
      <c r="AU1247" s="5"/>
      <c r="AV1247" s="5"/>
      <c r="AW1247" s="5"/>
      <c r="AX1247" s="5"/>
    </row>
    <row r="1248" spans="7:50" x14ac:dyDescent="0.25"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  <c r="AQ1248" s="5"/>
      <c r="AR1248" s="5"/>
      <c r="AS1248" s="5"/>
      <c r="AT1248" s="5"/>
      <c r="AU1248" s="5"/>
      <c r="AV1248" s="5"/>
      <c r="AW1248" s="5"/>
      <c r="AX1248" s="5"/>
    </row>
    <row r="1249" spans="7:50" x14ac:dyDescent="0.25"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  <c r="AL1249" s="5"/>
      <c r="AM1249" s="5"/>
      <c r="AN1249" s="5"/>
      <c r="AO1249" s="5"/>
      <c r="AP1249" s="5"/>
      <c r="AQ1249" s="5"/>
      <c r="AR1249" s="5"/>
      <c r="AS1249" s="5"/>
      <c r="AT1249" s="5"/>
      <c r="AU1249" s="5"/>
      <c r="AV1249" s="5"/>
      <c r="AW1249" s="5"/>
      <c r="AX1249" s="5"/>
    </row>
    <row r="1250" spans="7:50" x14ac:dyDescent="0.25"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  <c r="AR1250" s="5"/>
      <c r="AS1250" s="5"/>
      <c r="AT1250" s="5"/>
      <c r="AU1250" s="5"/>
      <c r="AV1250" s="5"/>
      <c r="AW1250" s="5"/>
      <c r="AX1250" s="5"/>
    </row>
    <row r="1251" spans="7:50" x14ac:dyDescent="0.25"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  <c r="AX1251" s="5"/>
    </row>
    <row r="1252" spans="7:50" x14ac:dyDescent="0.25"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  <c r="AQ1252" s="5"/>
      <c r="AR1252" s="5"/>
      <c r="AS1252" s="5"/>
      <c r="AT1252" s="5"/>
      <c r="AU1252" s="5"/>
      <c r="AV1252" s="5"/>
      <c r="AW1252" s="5"/>
      <c r="AX1252" s="5"/>
    </row>
    <row r="1253" spans="7:50" x14ac:dyDescent="0.25"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  <c r="AQ1253" s="5"/>
      <c r="AR1253" s="5"/>
      <c r="AS1253" s="5"/>
      <c r="AT1253" s="5"/>
      <c r="AU1253" s="5"/>
      <c r="AV1253" s="5"/>
      <c r="AW1253" s="5"/>
      <c r="AX1253" s="5"/>
    </row>
    <row r="1254" spans="7:50" x14ac:dyDescent="0.25"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  <c r="AQ1254" s="5"/>
      <c r="AR1254" s="5"/>
      <c r="AS1254" s="5"/>
      <c r="AT1254" s="5"/>
      <c r="AU1254" s="5"/>
      <c r="AV1254" s="5"/>
      <c r="AW1254" s="5"/>
      <c r="AX1254" s="5"/>
    </row>
    <row r="1255" spans="7:50" x14ac:dyDescent="0.25"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  <c r="AQ1255" s="5"/>
      <c r="AR1255" s="5"/>
      <c r="AS1255" s="5"/>
      <c r="AT1255" s="5"/>
      <c r="AU1255" s="5"/>
      <c r="AV1255" s="5"/>
      <c r="AW1255" s="5"/>
      <c r="AX1255" s="5"/>
    </row>
    <row r="1256" spans="7:50" x14ac:dyDescent="0.25"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  <c r="AQ1256" s="5"/>
      <c r="AR1256" s="5"/>
      <c r="AS1256" s="5"/>
      <c r="AT1256" s="5"/>
      <c r="AU1256" s="5"/>
      <c r="AV1256" s="5"/>
      <c r="AW1256" s="5"/>
      <c r="AX1256" s="5"/>
    </row>
    <row r="1257" spans="7:50" x14ac:dyDescent="0.25"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  <c r="AQ1257" s="5"/>
      <c r="AR1257" s="5"/>
      <c r="AS1257" s="5"/>
      <c r="AT1257" s="5"/>
      <c r="AU1257" s="5"/>
      <c r="AV1257" s="5"/>
      <c r="AW1257" s="5"/>
      <c r="AX1257" s="5"/>
    </row>
    <row r="1258" spans="7:50" x14ac:dyDescent="0.25"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  <c r="AR1258" s="5"/>
      <c r="AS1258" s="5"/>
      <c r="AT1258" s="5"/>
      <c r="AU1258" s="5"/>
      <c r="AV1258" s="5"/>
      <c r="AW1258" s="5"/>
      <c r="AX1258" s="5"/>
    </row>
    <row r="1259" spans="7:50" x14ac:dyDescent="0.25"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  <c r="AQ1259" s="5"/>
      <c r="AR1259" s="5"/>
      <c r="AS1259" s="5"/>
      <c r="AT1259" s="5"/>
      <c r="AU1259" s="5"/>
      <c r="AV1259" s="5"/>
      <c r="AW1259" s="5"/>
      <c r="AX1259" s="5"/>
    </row>
    <row r="1260" spans="7:50" x14ac:dyDescent="0.25"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  <c r="AR1260" s="5"/>
      <c r="AS1260" s="5"/>
      <c r="AT1260" s="5"/>
      <c r="AU1260" s="5"/>
      <c r="AV1260" s="5"/>
      <c r="AW1260" s="5"/>
      <c r="AX1260" s="5"/>
    </row>
    <row r="1261" spans="7:50" x14ac:dyDescent="0.25"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  <c r="AR1261" s="5"/>
      <c r="AS1261" s="5"/>
      <c r="AT1261" s="5"/>
      <c r="AU1261" s="5"/>
      <c r="AV1261" s="5"/>
      <c r="AW1261" s="5"/>
      <c r="AX1261" s="5"/>
    </row>
    <row r="1262" spans="7:50" x14ac:dyDescent="0.25"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  <c r="AQ1262" s="5"/>
      <c r="AR1262" s="5"/>
      <c r="AS1262" s="5"/>
      <c r="AT1262" s="5"/>
      <c r="AU1262" s="5"/>
      <c r="AV1262" s="5"/>
      <c r="AW1262" s="5"/>
      <c r="AX1262" s="5"/>
    </row>
    <row r="1263" spans="7:50" x14ac:dyDescent="0.25"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  <c r="AR1263" s="5"/>
      <c r="AS1263" s="5"/>
      <c r="AT1263" s="5"/>
      <c r="AU1263" s="5"/>
      <c r="AV1263" s="5"/>
      <c r="AW1263" s="5"/>
      <c r="AX1263" s="5"/>
    </row>
    <row r="1264" spans="7:50" x14ac:dyDescent="0.25"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  <c r="AR1264" s="5"/>
      <c r="AS1264" s="5"/>
      <c r="AT1264" s="5"/>
      <c r="AU1264" s="5"/>
      <c r="AV1264" s="5"/>
      <c r="AW1264" s="5"/>
      <c r="AX1264" s="5"/>
    </row>
    <row r="1265" spans="7:50" x14ac:dyDescent="0.25"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  <c r="AQ1265" s="5"/>
      <c r="AR1265" s="5"/>
      <c r="AS1265" s="5"/>
      <c r="AT1265" s="5"/>
      <c r="AU1265" s="5"/>
      <c r="AV1265" s="5"/>
      <c r="AW1265" s="5"/>
      <c r="AX1265" s="5"/>
    </row>
    <row r="1266" spans="7:50" x14ac:dyDescent="0.25"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  <c r="AQ1266" s="5"/>
      <c r="AR1266" s="5"/>
      <c r="AS1266" s="5"/>
      <c r="AT1266" s="5"/>
      <c r="AU1266" s="5"/>
      <c r="AV1266" s="5"/>
      <c r="AW1266" s="5"/>
      <c r="AX1266" s="5"/>
    </row>
    <row r="1267" spans="7:50" x14ac:dyDescent="0.25"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  <c r="AR1267" s="5"/>
      <c r="AS1267" s="5"/>
      <c r="AT1267" s="5"/>
      <c r="AU1267" s="5"/>
      <c r="AV1267" s="5"/>
      <c r="AW1267" s="5"/>
      <c r="AX1267" s="5"/>
    </row>
    <row r="1268" spans="7:50" x14ac:dyDescent="0.25"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  <c r="AR1268" s="5"/>
      <c r="AS1268" s="5"/>
      <c r="AT1268" s="5"/>
      <c r="AU1268" s="5"/>
      <c r="AV1268" s="5"/>
      <c r="AW1268" s="5"/>
      <c r="AX1268" s="5"/>
    </row>
    <row r="1269" spans="7:50" x14ac:dyDescent="0.25"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  <c r="AR1269" s="5"/>
      <c r="AS1269" s="5"/>
      <c r="AT1269" s="5"/>
      <c r="AU1269" s="5"/>
      <c r="AV1269" s="5"/>
      <c r="AW1269" s="5"/>
      <c r="AX1269" s="5"/>
    </row>
    <row r="1270" spans="7:50" x14ac:dyDescent="0.25"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  <c r="AR1270" s="5"/>
      <c r="AS1270" s="5"/>
      <c r="AT1270" s="5"/>
      <c r="AU1270" s="5"/>
      <c r="AV1270" s="5"/>
      <c r="AW1270" s="5"/>
      <c r="AX1270" s="5"/>
    </row>
    <row r="1271" spans="7:50" x14ac:dyDescent="0.25"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  <c r="AQ1271" s="5"/>
      <c r="AR1271" s="5"/>
      <c r="AS1271" s="5"/>
      <c r="AT1271" s="5"/>
      <c r="AU1271" s="5"/>
      <c r="AV1271" s="5"/>
      <c r="AW1271" s="5"/>
      <c r="AX1271" s="5"/>
    </row>
    <row r="1272" spans="7:50" x14ac:dyDescent="0.25"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  <c r="AR1272" s="5"/>
      <c r="AS1272" s="5"/>
      <c r="AT1272" s="5"/>
      <c r="AU1272" s="5"/>
      <c r="AV1272" s="5"/>
      <c r="AW1272" s="5"/>
      <c r="AX1272" s="5"/>
    </row>
    <row r="1273" spans="7:50" x14ac:dyDescent="0.25"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  <c r="AQ1273" s="5"/>
      <c r="AR1273" s="5"/>
      <c r="AS1273" s="5"/>
      <c r="AT1273" s="5"/>
      <c r="AU1273" s="5"/>
      <c r="AV1273" s="5"/>
      <c r="AW1273" s="5"/>
      <c r="AX1273" s="5"/>
    </row>
    <row r="1274" spans="7:50" x14ac:dyDescent="0.25"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  <c r="AQ1274" s="5"/>
      <c r="AR1274" s="5"/>
      <c r="AS1274" s="5"/>
      <c r="AT1274" s="5"/>
      <c r="AU1274" s="5"/>
      <c r="AV1274" s="5"/>
      <c r="AW1274" s="5"/>
      <c r="AX1274" s="5"/>
    </row>
    <row r="1275" spans="7:50" x14ac:dyDescent="0.25"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  <c r="AL1275" s="5"/>
      <c r="AM1275" s="5"/>
      <c r="AN1275" s="5"/>
      <c r="AO1275" s="5"/>
      <c r="AP1275" s="5"/>
      <c r="AQ1275" s="5"/>
      <c r="AR1275" s="5"/>
      <c r="AS1275" s="5"/>
      <c r="AT1275" s="5"/>
      <c r="AU1275" s="5"/>
      <c r="AV1275" s="5"/>
      <c r="AW1275" s="5"/>
      <c r="AX1275" s="5"/>
    </row>
    <row r="1276" spans="7:50" x14ac:dyDescent="0.25"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  <c r="AL1276" s="5"/>
      <c r="AM1276" s="5"/>
      <c r="AN1276" s="5"/>
      <c r="AO1276" s="5"/>
      <c r="AP1276" s="5"/>
      <c r="AQ1276" s="5"/>
      <c r="AR1276" s="5"/>
      <c r="AS1276" s="5"/>
      <c r="AT1276" s="5"/>
      <c r="AU1276" s="5"/>
      <c r="AV1276" s="5"/>
      <c r="AW1276" s="5"/>
      <c r="AX1276" s="5"/>
    </row>
    <row r="1277" spans="7:50" x14ac:dyDescent="0.25"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  <c r="AL1277" s="5"/>
      <c r="AM1277" s="5"/>
      <c r="AN1277" s="5"/>
      <c r="AO1277" s="5"/>
      <c r="AP1277" s="5"/>
      <c r="AQ1277" s="5"/>
      <c r="AR1277" s="5"/>
      <c r="AS1277" s="5"/>
      <c r="AT1277" s="5"/>
      <c r="AU1277" s="5"/>
      <c r="AV1277" s="5"/>
      <c r="AW1277" s="5"/>
      <c r="AX1277" s="5"/>
    </row>
    <row r="1278" spans="7:50" x14ac:dyDescent="0.25"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5"/>
      <c r="AM1278" s="5"/>
      <c r="AN1278" s="5"/>
      <c r="AO1278" s="5"/>
      <c r="AP1278" s="5"/>
      <c r="AQ1278" s="5"/>
      <c r="AR1278" s="5"/>
      <c r="AS1278" s="5"/>
      <c r="AT1278" s="5"/>
      <c r="AU1278" s="5"/>
      <c r="AV1278" s="5"/>
      <c r="AW1278" s="5"/>
      <c r="AX1278" s="5"/>
    </row>
    <row r="1279" spans="7:50" x14ac:dyDescent="0.25"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  <c r="AL1279" s="5"/>
      <c r="AM1279" s="5"/>
      <c r="AN1279" s="5"/>
      <c r="AO1279" s="5"/>
      <c r="AP1279" s="5"/>
      <c r="AQ1279" s="5"/>
      <c r="AR1279" s="5"/>
      <c r="AS1279" s="5"/>
      <c r="AT1279" s="5"/>
      <c r="AU1279" s="5"/>
      <c r="AV1279" s="5"/>
      <c r="AW1279" s="5"/>
      <c r="AX1279" s="5"/>
    </row>
    <row r="1280" spans="7:50" x14ac:dyDescent="0.25"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5"/>
      <c r="AM1280" s="5"/>
      <c r="AN1280" s="5"/>
      <c r="AO1280" s="5"/>
      <c r="AP1280" s="5"/>
      <c r="AQ1280" s="5"/>
      <c r="AR1280" s="5"/>
      <c r="AS1280" s="5"/>
      <c r="AT1280" s="5"/>
      <c r="AU1280" s="5"/>
      <c r="AV1280" s="5"/>
      <c r="AW1280" s="5"/>
      <c r="AX1280" s="5"/>
    </row>
    <row r="1281" spans="7:50" x14ac:dyDescent="0.25"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  <c r="AL1281" s="5"/>
      <c r="AM1281" s="5"/>
      <c r="AN1281" s="5"/>
      <c r="AO1281" s="5"/>
      <c r="AP1281" s="5"/>
      <c r="AQ1281" s="5"/>
      <c r="AR1281" s="5"/>
      <c r="AS1281" s="5"/>
      <c r="AT1281" s="5"/>
      <c r="AU1281" s="5"/>
      <c r="AV1281" s="5"/>
      <c r="AW1281" s="5"/>
      <c r="AX1281" s="5"/>
    </row>
    <row r="1282" spans="7:50" x14ac:dyDescent="0.25"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  <c r="AL1282" s="5"/>
      <c r="AM1282" s="5"/>
      <c r="AN1282" s="5"/>
      <c r="AO1282" s="5"/>
      <c r="AP1282" s="5"/>
      <c r="AQ1282" s="5"/>
      <c r="AR1282" s="5"/>
      <c r="AS1282" s="5"/>
      <c r="AT1282" s="5"/>
      <c r="AU1282" s="5"/>
      <c r="AV1282" s="5"/>
      <c r="AW1282" s="5"/>
      <c r="AX1282" s="5"/>
    </row>
    <row r="1283" spans="7:50" x14ac:dyDescent="0.25"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  <c r="AL1283" s="5"/>
      <c r="AM1283" s="5"/>
      <c r="AN1283" s="5"/>
      <c r="AO1283" s="5"/>
      <c r="AP1283" s="5"/>
      <c r="AQ1283" s="5"/>
      <c r="AR1283" s="5"/>
      <c r="AS1283" s="5"/>
      <c r="AT1283" s="5"/>
      <c r="AU1283" s="5"/>
      <c r="AV1283" s="5"/>
      <c r="AW1283" s="5"/>
      <c r="AX1283" s="5"/>
    </row>
    <row r="1284" spans="7:50" x14ac:dyDescent="0.25"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  <c r="AL1284" s="5"/>
      <c r="AM1284" s="5"/>
      <c r="AN1284" s="5"/>
      <c r="AO1284" s="5"/>
      <c r="AP1284" s="5"/>
      <c r="AQ1284" s="5"/>
      <c r="AR1284" s="5"/>
      <c r="AS1284" s="5"/>
      <c r="AT1284" s="5"/>
      <c r="AU1284" s="5"/>
      <c r="AV1284" s="5"/>
      <c r="AW1284" s="5"/>
      <c r="AX1284" s="5"/>
    </row>
    <row r="1285" spans="7:50" x14ac:dyDescent="0.25"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  <c r="AL1285" s="5"/>
      <c r="AM1285" s="5"/>
      <c r="AN1285" s="5"/>
      <c r="AO1285" s="5"/>
      <c r="AP1285" s="5"/>
      <c r="AQ1285" s="5"/>
      <c r="AR1285" s="5"/>
      <c r="AS1285" s="5"/>
      <c r="AT1285" s="5"/>
      <c r="AU1285" s="5"/>
      <c r="AV1285" s="5"/>
      <c r="AW1285" s="5"/>
      <c r="AX1285" s="5"/>
    </row>
    <row r="1286" spans="7:50" x14ac:dyDescent="0.25"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  <c r="AL1286" s="5"/>
      <c r="AM1286" s="5"/>
      <c r="AN1286" s="5"/>
      <c r="AO1286" s="5"/>
      <c r="AP1286" s="5"/>
      <c r="AQ1286" s="5"/>
      <c r="AR1286" s="5"/>
      <c r="AS1286" s="5"/>
      <c r="AT1286" s="5"/>
      <c r="AU1286" s="5"/>
      <c r="AV1286" s="5"/>
      <c r="AW1286" s="5"/>
      <c r="AX1286" s="5"/>
    </row>
    <row r="1287" spans="7:50" x14ac:dyDescent="0.25"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  <c r="AL1287" s="5"/>
      <c r="AM1287" s="5"/>
      <c r="AN1287" s="5"/>
      <c r="AO1287" s="5"/>
      <c r="AP1287" s="5"/>
      <c r="AQ1287" s="5"/>
      <c r="AR1287" s="5"/>
      <c r="AS1287" s="5"/>
      <c r="AT1287" s="5"/>
      <c r="AU1287" s="5"/>
      <c r="AV1287" s="5"/>
      <c r="AW1287" s="5"/>
      <c r="AX1287" s="5"/>
    </row>
    <row r="1288" spans="7:50" x14ac:dyDescent="0.25"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5"/>
      <c r="AL1288" s="5"/>
      <c r="AM1288" s="5"/>
      <c r="AN1288" s="5"/>
      <c r="AO1288" s="5"/>
      <c r="AP1288" s="5"/>
      <c r="AQ1288" s="5"/>
      <c r="AR1288" s="5"/>
      <c r="AS1288" s="5"/>
      <c r="AT1288" s="5"/>
      <c r="AU1288" s="5"/>
      <c r="AV1288" s="5"/>
      <c r="AW1288" s="5"/>
      <c r="AX1288" s="5"/>
    </row>
    <row r="1289" spans="7:50" x14ac:dyDescent="0.25"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  <c r="AL1289" s="5"/>
      <c r="AM1289" s="5"/>
      <c r="AN1289" s="5"/>
      <c r="AO1289" s="5"/>
      <c r="AP1289" s="5"/>
      <c r="AQ1289" s="5"/>
      <c r="AR1289" s="5"/>
      <c r="AS1289" s="5"/>
      <c r="AT1289" s="5"/>
      <c r="AU1289" s="5"/>
      <c r="AV1289" s="5"/>
      <c r="AW1289" s="5"/>
      <c r="AX1289" s="5"/>
    </row>
    <row r="1290" spans="7:50" x14ac:dyDescent="0.25"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  <c r="AL1290" s="5"/>
      <c r="AM1290" s="5"/>
      <c r="AN1290" s="5"/>
      <c r="AO1290" s="5"/>
      <c r="AP1290" s="5"/>
      <c r="AQ1290" s="5"/>
      <c r="AR1290" s="5"/>
      <c r="AS1290" s="5"/>
      <c r="AT1290" s="5"/>
      <c r="AU1290" s="5"/>
      <c r="AV1290" s="5"/>
      <c r="AW1290" s="5"/>
      <c r="AX1290" s="5"/>
    </row>
    <row r="1291" spans="7:50" x14ac:dyDescent="0.25"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  <c r="AL1291" s="5"/>
      <c r="AM1291" s="5"/>
      <c r="AN1291" s="5"/>
      <c r="AO1291" s="5"/>
      <c r="AP1291" s="5"/>
      <c r="AQ1291" s="5"/>
      <c r="AR1291" s="5"/>
      <c r="AS1291" s="5"/>
      <c r="AT1291" s="5"/>
      <c r="AU1291" s="5"/>
      <c r="AV1291" s="5"/>
      <c r="AW1291" s="5"/>
      <c r="AX1291" s="5"/>
    </row>
    <row r="1292" spans="7:50" x14ac:dyDescent="0.25"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  <c r="AL1292" s="5"/>
      <c r="AM1292" s="5"/>
      <c r="AN1292" s="5"/>
      <c r="AO1292" s="5"/>
      <c r="AP1292" s="5"/>
      <c r="AQ1292" s="5"/>
      <c r="AR1292" s="5"/>
      <c r="AS1292" s="5"/>
      <c r="AT1292" s="5"/>
      <c r="AU1292" s="5"/>
      <c r="AV1292" s="5"/>
      <c r="AW1292" s="5"/>
      <c r="AX1292" s="5"/>
    </row>
    <row r="1293" spans="7:50" x14ac:dyDescent="0.25"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5"/>
      <c r="AH1293" s="5"/>
      <c r="AI1293" s="5"/>
      <c r="AJ1293" s="5"/>
      <c r="AK1293" s="5"/>
      <c r="AL1293" s="5"/>
      <c r="AM1293" s="5"/>
      <c r="AN1293" s="5"/>
      <c r="AO1293" s="5"/>
      <c r="AP1293" s="5"/>
      <c r="AQ1293" s="5"/>
      <c r="AR1293" s="5"/>
      <c r="AS1293" s="5"/>
      <c r="AT1293" s="5"/>
      <c r="AU1293" s="5"/>
      <c r="AV1293" s="5"/>
      <c r="AW1293" s="5"/>
      <c r="AX1293" s="5"/>
    </row>
    <row r="1294" spans="7:50" x14ac:dyDescent="0.25"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5"/>
      <c r="AH1294" s="5"/>
      <c r="AI1294" s="5"/>
      <c r="AJ1294" s="5"/>
      <c r="AK1294" s="5"/>
      <c r="AL1294" s="5"/>
      <c r="AM1294" s="5"/>
      <c r="AN1294" s="5"/>
      <c r="AO1294" s="5"/>
      <c r="AP1294" s="5"/>
      <c r="AQ1294" s="5"/>
      <c r="AR1294" s="5"/>
      <c r="AS1294" s="5"/>
      <c r="AT1294" s="5"/>
      <c r="AU1294" s="5"/>
      <c r="AV1294" s="5"/>
      <c r="AW1294" s="5"/>
      <c r="AX1294" s="5"/>
    </row>
    <row r="1295" spans="7:50" x14ac:dyDescent="0.25"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5"/>
      <c r="AH1295" s="5"/>
      <c r="AI1295" s="5"/>
      <c r="AJ1295" s="5"/>
      <c r="AK1295" s="5"/>
      <c r="AL1295" s="5"/>
      <c r="AM1295" s="5"/>
      <c r="AN1295" s="5"/>
      <c r="AO1295" s="5"/>
      <c r="AP1295" s="5"/>
      <c r="AQ1295" s="5"/>
      <c r="AR1295" s="5"/>
      <c r="AS1295" s="5"/>
      <c r="AT1295" s="5"/>
      <c r="AU1295" s="5"/>
      <c r="AV1295" s="5"/>
      <c r="AW1295" s="5"/>
      <c r="AX1295" s="5"/>
    </row>
    <row r="1296" spans="7:50" x14ac:dyDescent="0.25"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5"/>
      <c r="AH1296" s="5"/>
      <c r="AI1296" s="5"/>
      <c r="AJ1296" s="5"/>
      <c r="AK1296" s="5"/>
      <c r="AL1296" s="5"/>
      <c r="AM1296" s="5"/>
      <c r="AN1296" s="5"/>
      <c r="AO1296" s="5"/>
      <c r="AP1296" s="5"/>
      <c r="AQ1296" s="5"/>
      <c r="AR1296" s="5"/>
      <c r="AS1296" s="5"/>
      <c r="AT1296" s="5"/>
      <c r="AU1296" s="5"/>
      <c r="AV1296" s="5"/>
      <c r="AW1296" s="5"/>
      <c r="AX1296" s="5"/>
    </row>
    <row r="1297" spans="7:50" x14ac:dyDescent="0.25"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5"/>
      <c r="AH1297" s="5"/>
      <c r="AI1297" s="5"/>
      <c r="AJ1297" s="5"/>
      <c r="AK1297" s="5"/>
      <c r="AL1297" s="5"/>
      <c r="AM1297" s="5"/>
      <c r="AN1297" s="5"/>
      <c r="AO1297" s="5"/>
      <c r="AP1297" s="5"/>
      <c r="AQ1297" s="5"/>
      <c r="AR1297" s="5"/>
      <c r="AS1297" s="5"/>
      <c r="AT1297" s="5"/>
      <c r="AU1297" s="5"/>
      <c r="AV1297" s="5"/>
      <c r="AW1297" s="5"/>
      <c r="AX1297" s="5"/>
    </row>
    <row r="1298" spans="7:50" x14ac:dyDescent="0.25"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  <c r="AJ1298" s="5"/>
      <c r="AK1298" s="5"/>
      <c r="AL1298" s="5"/>
      <c r="AM1298" s="5"/>
      <c r="AN1298" s="5"/>
      <c r="AO1298" s="5"/>
      <c r="AP1298" s="5"/>
      <c r="AQ1298" s="5"/>
      <c r="AR1298" s="5"/>
      <c r="AS1298" s="5"/>
      <c r="AT1298" s="5"/>
      <c r="AU1298" s="5"/>
      <c r="AV1298" s="5"/>
      <c r="AW1298" s="5"/>
      <c r="AX1298" s="5"/>
    </row>
    <row r="1299" spans="7:50" x14ac:dyDescent="0.25"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5"/>
      <c r="AH1299" s="5"/>
      <c r="AI1299" s="5"/>
      <c r="AJ1299" s="5"/>
      <c r="AK1299" s="5"/>
      <c r="AL1299" s="5"/>
      <c r="AM1299" s="5"/>
      <c r="AN1299" s="5"/>
      <c r="AO1299" s="5"/>
      <c r="AP1299" s="5"/>
      <c r="AQ1299" s="5"/>
      <c r="AR1299" s="5"/>
      <c r="AS1299" s="5"/>
      <c r="AT1299" s="5"/>
      <c r="AU1299" s="5"/>
      <c r="AV1299" s="5"/>
      <c r="AW1299" s="5"/>
      <c r="AX1299" s="5"/>
    </row>
    <row r="1300" spans="7:50" x14ac:dyDescent="0.25"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5"/>
      <c r="AH1300" s="5"/>
      <c r="AI1300" s="5"/>
      <c r="AJ1300" s="5"/>
      <c r="AK1300" s="5"/>
      <c r="AL1300" s="5"/>
      <c r="AM1300" s="5"/>
      <c r="AN1300" s="5"/>
      <c r="AO1300" s="5"/>
      <c r="AP1300" s="5"/>
      <c r="AQ1300" s="5"/>
      <c r="AR1300" s="5"/>
      <c r="AS1300" s="5"/>
      <c r="AT1300" s="5"/>
      <c r="AU1300" s="5"/>
      <c r="AV1300" s="5"/>
      <c r="AW1300" s="5"/>
      <c r="AX1300" s="5"/>
    </row>
    <row r="1301" spans="7:50" x14ac:dyDescent="0.25"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5"/>
      <c r="AH1301" s="5"/>
      <c r="AI1301" s="5"/>
      <c r="AJ1301" s="5"/>
      <c r="AK1301" s="5"/>
      <c r="AL1301" s="5"/>
      <c r="AM1301" s="5"/>
      <c r="AN1301" s="5"/>
      <c r="AO1301" s="5"/>
      <c r="AP1301" s="5"/>
      <c r="AQ1301" s="5"/>
      <c r="AR1301" s="5"/>
      <c r="AS1301" s="5"/>
      <c r="AT1301" s="5"/>
      <c r="AU1301" s="5"/>
      <c r="AV1301" s="5"/>
      <c r="AW1301" s="5"/>
      <c r="AX1301" s="5"/>
    </row>
    <row r="1302" spans="7:50" x14ac:dyDescent="0.25"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5"/>
      <c r="AH1302" s="5"/>
      <c r="AI1302" s="5"/>
      <c r="AJ1302" s="5"/>
      <c r="AK1302" s="5"/>
      <c r="AL1302" s="5"/>
      <c r="AM1302" s="5"/>
      <c r="AN1302" s="5"/>
      <c r="AO1302" s="5"/>
      <c r="AP1302" s="5"/>
      <c r="AQ1302" s="5"/>
      <c r="AR1302" s="5"/>
      <c r="AS1302" s="5"/>
      <c r="AT1302" s="5"/>
      <c r="AU1302" s="5"/>
      <c r="AV1302" s="5"/>
      <c r="AW1302" s="5"/>
      <c r="AX1302" s="5"/>
    </row>
    <row r="1303" spans="7:50" x14ac:dyDescent="0.25"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5"/>
      <c r="AH1303" s="5"/>
      <c r="AI1303" s="5"/>
      <c r="AJ1303" s="5"/>
      <c r="AK1303" s="5"/>
      <c r="AL1303" s="5"/>
      <c r="AM1303" s="5"/>
      <c r="AN1303" s="5"/>
      <c r="AO1303" s="5"/>
      <c r="AP1303" s="5"/>
      <c r="AQ1303" s="5"/>
      <c r="AR1303" s="5"/>
      <c r="AS1303" s="5"/>
      <c r="AT1303" s="5"/>
      <c r="AU1303" s="5"/>
      <c r="AV1303" s="5"/>
      <c r="AW1303" s="5"/>
      <c r="AX1303" s="5"/>
    </row>
    <row r="1304" spans="7:50" x14ac:dyDescent="0.25"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5"/>
      <c r="AH1304" s="5"/>
      <c r="AI1304" s="5"/>
      <c r="AJ1304" s="5"/>
      <c r="AK1304" s="5"/>
      <c r="AL1304" s="5"/>
      <c r="AM1304" s="5"/>
      <c r="AN1304" s="5"/>
      <c r="AO1304" s="5"/>
      <c r="AP1304" s="5"/>
      <c r="AQ1304" s="5"/>
      <c r="AR1304" s="5"/>
      <c r="AS1304" s="5"/>
      <c r="AT1304" s="5"/>
      <c r="AU1304" s="5"/>
      <c r="AV1304" s="5"/>
      <c r="AW1304" s="5"/>
      <c r="AX1304" s="5"/>
    </row>
    <row r="1305" spans="7:50" x14ac:dyDescent="0.25"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5"/>
      <c r="AH1305" s="5"/>
      <c r="AI1305" s="5"/>
      <c r="AJ1305" s="5"/>
      <c r="AK1305" s="5"/>
      <c r="AL1305" s="5"/>
      <c r="AM1305" s="5"/>
      <c r="AN1305" s="5"/>
      <c r="AO1305" s="5"/>
      <c r="AP1305" s="5"/>
      <c r="AQ1305" s="5"/>
      <c r="AR1305" s="5"/>
      <c r="AS1305" s="5"/>
      <c r="AT1305" s="5"/>
      <c r="AU1305" s="5"/>
      <c r="AV1305" s="5"/>
      <c r="AW1305" s="5"/>
      <c r="AX1305" s="5"/>
    </row>
    <row r="1306" spans="7:50" x14ac:dyDescent="0.25"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  <c r="AG1306" s="5"/>
      <c r="AH1306" s="5"/>
      <c r="AI1306" s="5"/>
      <c r="AJ1306" s="5"/>
      <c r="AK1306" s="5"/>
      <c r="AL1306" s="5"/>
      <c r="AM1306" s="5"/>
      <c r="AN1306" s="5"/>
      <c r="AO1306" s="5"/>
      <c r="AP1306" s="5"/>
      <c r="AQ1306" s="5"/>
      <c r="AR1306" s="5"/>
      <c r="AS1306" s="5"/>
      <c r="AT1306" s="5"/>
      <c r="AU1306" s="5"/>
      <c r="AV1306" s="5"/>
      <c r="AW1306" s="5"/>
      <c r="AX1306" s="5"/>
    </row>
    <row r="1307" spans="7:50" x14ac:dyDescent="0.25"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</row>
    <row r="1308" spans="7:50" x14ac:dyDescent="0.25"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5"/>
      <c r="AH1308" s="5"/>
      <c r="AI1308" s="5"/>
      <c r="AJ1308" s="5"/>
      <c r="AK1308" s="5"/>
      <c r="AL1308" s="5"/>
      <c r="AM1308" s="5"/>
      <c r="AN1308" s="5"/>
      <c r="AO1308" s="5"/>
      <c r="AP1308" s="5"/>
      <c r="AQ1308" s="5"/>
      <c r="AR1308" s="5"/>
      <c r="AS1308" s="5"/>
      <c r="AT1308" s="5"/>
      <c r="AU1308" s="5"/>
      <c r="AV1308" s="5"/>
      <c r="AW1308" s="5"/>
      <c r="AX1308" s="5"/>
    </row>
    <row r="1309" spans="7:50" x14ac:dyDescent="0.25"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5"/>
      <c r="AH1309" s="5"/>
      <c r="AI1309" s="5"/>
      <c r="AJ1309" s="5"/>
      <c r="AK1309" s="5"/>
      <c r="AL1309" s="5"/>
      <c r="AM1309" s="5"/>
      <c r="AN1309" s="5"/>
      <c r="AO1309" s="5"/>
      <c r="AP1309" s="5"/>
      <c r="AQ1309" s="5"/>
      <c r="AR1309" s="5"/>
      <c r="AS1309" s="5"/>
      <c r="AT1309" s="5"/>
      <c r="AU1309" s="5"/>
      <c r="AV1309" s="5"/>
      <c r="AW1309" s="5"/>
      <c r="AX1309" s="5"/>
    </row>
    <row r="1310" spans="7:50" x14ac:dyDescent="0.25"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5"/>
      <c r="AH1310" s="5"/>
      <c r="AI1310" s="5"/>
      <c r="AJ1310" s="5"/>
      <c r="AK1310" s="5"/>
      <c r="AL1310" s="5"/>
      <c r="AM1310" s="5"/>
      <c r="AN1310" s="5"/>
      <c r="AO1310" s="5"/>
      <c r="AP1310" s="5"/>
      <c r="AQ1310" s="5"/>
      <c r="AR1310" s="5"/>
      <c r="AS1310" s="5"/>
      <c r="AT1310" s="5"/>
      <c r="AU1310" s="5"/>
      <c r="AV1310" s="5"/>
      <c r="AW1310" s="5"/>
      <c r="AX1310" s="5"/>
    </row>
    <row r="1311" spans="7:50" x14ac:dyDescent="0.25"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5"/>
      <c r="AH1311" s="5"/>
      <c r="AI1311" s="5"/>
      <c r="AJ1311" s="5"/>
      <c r="AK1311" s="5"/>
      <c r="AL1311" s="5"/>
      <c r="AM1311" s="5"/>
      <c r="AN1311" s="5"/>
      <c r="AO1311" s="5"/>
      <c r="AP1311" s="5"/>
      <c r="AQ1311" s="5"/>
      <c r="AR1311" s="5"/>
      <c r="AS1311" s="5"/>
      <c r="AT1311" s="5"/>
      <c r="AU1311" s="5"/>
      <c r="AV1311" s="5"/>
      <c r="AW1311" s="5"/>
      <c r="AX1311" s="5"/>
    </row>
    <row r="1312" spans="7:50" x14ac:dyDescent="0.25"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  <c r="AL1312" s="5"/>
      <c r="AM1312" s="5"/>
      <c r="AN1312" s="5"/>
      <c r="AO1312" s="5"/>
      <c r="AP1312" s="5"/>
      <c r="AQ1312" s="5"/>
      <c r="AR1312" s="5"/>
      <c r="AS1312" s="5"/>
      <c r="AT1312" s="5"/>
      <c r="AU1312" s="5"/>
      <c r="AV1312" s="5"/>
      <c r="AW1312" s="5"/>
      <c r="AX1312" s="5"/>
    </row>
    <row r="1313" spans="7:50" x14ac:dyDescent="0.25"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  <c r="AJ1313" s="5"/>
      <c r="AK1313" s="5"/>
      <c r="AL1313" s="5"/>
      <c r="AM1313" s="5"/>
      <c r="AN1313" s="5"/>
      <c r="AO1313" s="5"/>
      <c r="AP1313" s="5"/>
      <c r="AQ1313" s="5"/>
      <c r="AR1313" s="5"/>
      <c r="AS1313" s="5"/>
      <c r="AT1313" s="5"/>
      <c r="AU1313" s="5"/>
      <c r="AV1313" s="5"/>
      <c r="AW1313" s="5"/>
      <c r="AX1313" s="5"/>
    </row>
    <row r="1314" spans="7:50" x14ac:dyDescent="0.25"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  <c r="AL1314" s="5"/>
      <c r="AM1314" s="5"/>
      <c r="AN1314" s="5"/>
      <c r="AO1314" s="5"/>
      <c r="AP1314" s="5"/>
      <c r="AQ1314" s="5"/>
      <c r="AR1314" s="5"/>
      <c r="AS1314" s="5"/>
      <c r="AT1314" s="5"/>
      <c r="AU1314" s="5"/>
      <c r="AV1314" s="5"/>
      <c r="AW1314" s="5"/>
      <c r="AX1314" s="5"/>
    </row>
    <row r="1315" spans="7:50" x14ac:dyDescent="0.25"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5"/>
      <c r="AH1315" s="5"/>
      <c r="AI1315" s="5"/>
      <c r="AJ1315" s="5"/>
      <c r="AK1315" s="5"/>
      <c r="AL1315" s="5"/>
      <c r="AM1315" s="5"/>
      <c r="AN1315" s="5"/>
      <c r="AO1315" s="5"/>
      <c r="AP1315" s="5"/>
      <c r="AQ1315" s="5"/>
      <c r="AR1315" s="5"/>
      <c r="AS1315" s="5"/>
      <c r="AT1315" s="5"/>
      <c r="AU1315" s="5"/>
      <c r="AV1315" s="5"/>
      <c r="AW1315" s="5"/>
      <c r="AX1315" s="5"/>
    </row>
    <row r="1316" spans="7:50" x14ac:dyDescent="0.25"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5"/>
      <c r="AH1316" s="5"/>
      <c r="AI1316" s="5"/>
      <c r="AJ1316" s="5"/>
      <c r="AK1316" s="5"/>
      <c r="AL1316" s="5"/>
      <c r="AM1316" s="5"/>
      <c r="AN1316" s="5"/>
      <c r="AO1316" s="5"/>
      <c r="AP1316" s="5"/>
      <c r="AQ1316" s="5"/>
      <c r="AR1316" s="5"/>
      <c r="AS1316" s="5"/>
      <c r="AT1316" s="5"/>
      <c r="AU1316" s="5"/>
      <c r="AV1316" s="5"/>
      <c r="AW1316" s="5"/>
      <c r="AX1316" s="5"/>
    </row>
    <row r="1317" spans="7:50" x14ac:dyDescent="0.25"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  <c r="AJ1317" s="5"/>
      <c r="AK1317" s="5"/>
      <c r="AL1317" s="5"/>
      <c r="AM1317" s="5"/>
      <c r="AN1317" s="5"/>
      <c r="AO1317" s="5"/>
      <c r="AP1317" s="5"/>
      <c r="AQ1317" s="5"/>
      <c r="AR1317" s="5"/>
      <c r="AS1317" s="5"/>
      <c r="AT1317" s="5"/>
      <c r="AU1317" s="5"/>
      <c r="AV1317" s="5"/>
      <c r="AW1317" s="5"/>
      <c r="AX1317" s="5"/>
    </row>
    <row r="1318" spans="7:50" x14ac:dyDescent="0.25"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  <c r="AL1318" s="5"/>
      <c r="AM1318" s="5"/>
      <c r="AN1318" s="5"/>
      <c r="AO1318" s="5"/>
      <c r="AP1318" s="5"/>
      <c r="AQ1318" s="5"/>
      <c r="AR1318" s="5"/>
      <c r="AS1318" s="5"/>
      <c r="AT1318" s="5"/>
      <c r="AU1318" s="5"/>
      <c r="AV1318" s="5"/>
      <c r="AW1318" s="5"/>
      <c r="AX1318" s="5"/>
    </row>
    <row r="1319" spans="7:50" x14ac:dyDescent="0.25"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5"/>
      <c r="AH1319" s="5"/>
      <c r="AI1319" s="5"/>
      <c r="AJ1319" s="5"/>
      <c r="AK1319" s="5"/>
      <c r="AL1319" s="5"/>
      <c r="AM1319" s="5"/>
      <c r="AN1319" s="5"/>
      <c r="AO1319" s="5"/>
      <c r="AP1319" s="5"/>
      <c r="AQ1319" s="5"/>
      <c r="AR1319" s="5"/>
      <c r="AS1319" s="5"/>
      <c r="AT1319" s="5"/>
      <c r="AU1319" s="5"/>
      <c r="AV1319" s="5"/>
      <c r="AW1319" s="5"/>
      <c r="AX1319" s="5"/>
    </row>
    <row r="1320" spans="7:50" x14ac:dyDescent="0.25"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  <c r="AL1320" s="5"/>
      <c r="AM1320" s="5"/>
      <c r="AN1320" s="5"/>
      <c r="AO1320" s="5"/>
      <c r="AP1320" s="5"/>
      <c r="AQ1320" s="5"/>
      <c r="AR1320" s="5"/>
      <c r="AS1320" s="5"/>
      <c r="AT1320" s="5"/>
      <c r="AU1320" s="5"/>
      <c r="AV1320" s="5"/>
      <c r="AW1320" s="5"/>
      <c r="AX1320" s="5"/>
    </row>
    <row r="1321" spans="7:50" x14ac:dyDescent="0.25"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  <c r="AG1321" s="5"/>
      <c r="AH1321" s="5"/>
      <c r="AI1321" s="5"/>
      <c r="AJ1321" s="5"/>
      <c r="AK1321" s="5"/>
      <c r="AL1321" s="5"/>
      <c r="AM1321" s="5"/>
      <c r="AN1321" s="5"/>
      <c r="AO1321" s="5"/>
      <c r="AP1321" s="5"/>
      <c r="AQ1321" s="5"/>
      <c r="AR1321" s="5"/>
      <c r="AS1321" s="5"/>
      <c r="AT1321" s="5"/>
      <c r="AU1321" s="5"/>
      <c r="AV1321" s="5"/>
      <c r="AW1321" s="5"/>
      <c r="AX1321" s="5"/>
    </row>
    <row r="1322" spans="7:50" x14ac:dyDescent="0.25"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  <c r="AL1322" s="5"/>
      <c r="AM1322" s="5"/>
      <c r="AN1322" s="5"/>
      <c r="AO1322" s="5"/>
      <c r="AP1322" s="5"/>
      <c r="AQ1322" s="5"/>
      <c r="AR1322" s="5"/>
      <c r="AS1322" s="5"/>
      <c r="AT1322" s="5"/>
      <c r="AU1322" s="5"/>
      <c r="AV1322" s="5"/>
      <c r="AW1322" s="5"/>
      <c r="AX1322" s="5"/>
    </row>
    <row r="1323" spans="7:50" x14ac:dyDescent="0.25"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  <c r="AG1323" s="5"/>
      <c r="AH1323" s="5"/>
      <c r="AI1323" s="5"/>
      <c r="AJ1323" s="5"/>
      <c r="AK1323" s="5"/>
      <c r="AL1323" s="5"/>
      <c r="AM1323" s="5"/>
      <c r="AN1323" s="5"/>
      <c r="AO1323" s="5"/>
      <c r="AP1323" s="5"/>
      <c r="AQ1323" s="5"/>
      <c r="AR1323" s="5"/>
      <c r="AS1323" s="5"/>
      <c r="AT1323" s="5"/>
      <c r="AU1323" s="5"/>
      <c r="AV1323" s="5"/>
      <c r="AW1323" s="5"/>
      <c r="AX1323" s="5"/>
    </row>
    <row r="1324" spans="7:50" x14ac:dyDescent="0.25"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5"/>
      <c r="AH1324" s="5"/>
      <c r="AI1324" s="5"/>
      <c r="AJ1324" s="5"/>
      <c r="AK1324" s="5"/>
      <c r="AL1324" s="5"/>
      <c r="AM1324" s="5"/>
      <c r="AN1324" s="5"/>
      <c r="AO1324" s="5"/>
      <c r="AP1324" s="5"/>
      <c r="AQ1324" s="5"/>
      <c r="AR1324" s="5"/>
      <c r="AS1324" s="5"/>
      <c r="AT1324" s="5"/>
      <c r="AU1324" s="5"/>
      <c r="AV1324" s="5"/>
      <c r="AW1324" s="5"/>
      <c r="AX1324" s="5"/>
    </row>
    <row r="1325" spans="7:50" x14ac:dyDescent="0.25"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5"/>
      <c r="AH1325" s="5"/>
      <c r="AI1325" s="5"/>
      <c r="AJ1325" s="5"/>
      <c r="AK1325" s="5"/>
      <c r="AL1325" s="5"/>
      <c r="AM1325" s="5"/>
      <c r="AN1325" s="5"/>
      <c r="AO1325" s="5"/>
      <c r="AP1325" s="5"/>
      <c r="AQ1325" s="5"/>
      <c r="AR1325" s="5"/>
      <c r="AS1325" s="5"/>
      <c r="AT1325" s="5"/>
      <c r="AU1325" s="5"/>
      <c r="AV1325" s="5"/>
      <c r="AW1325" s="5"/>
      <c r="AX1325" s="5"/>
    </row>
    <row r="1326" spans="7:50" x14ac:dyDescent="0.25"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  <c r="AG1326" s="5"/>
      <c r="AH1326" s="5"/>
      <c r="AI1326" s="5"/>
      <c r="AJ1326" s="5"/>
      <c r="AK1326" s="5"/>
      <c r="AL1326" s="5"/>
      <c r="AM1326" s="5"/>
      <c r="AN1326" s="5"/>
      <c r="AO1326" s="5"/>
      <c r="AP1326" s="5"/>
      <c r="AQ1326" s="5"/>
      <c r="AR1326" s="5"/>
      <c r="AS1326" s="5"/>
      <c r="AT1326" s="5"/>
      <c r="AU1326" s="5"/>
      <c r="AV1326" s="5"/>
      <c r="AW1326" s="5"/>
      <c r="AX1326" s="5"/>
    </row>
    <row r="1327" spans="7:50" x14ac:dyDescent="0.25"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  <c r="AG1327" s="5"/>
      <c r="AH1327" s="5"/>
      <c r="AI1327" s="5"/>
      <c r="AJ1327" s="5"/>
      <c r="AK1327" s="5"/>
      <c r="AL1327" s="5"/>
      <c r="AM1327" s="5"/>
      <c r="AN1327" s="5"/>
      <c r="AO1327" s="5"/>
      <c r="AP1327" s="5"/>
      <c r="AQ1327" s="5"/>
      <c r="AR1327" s="5"/>
      <c r="AS1327" s="5"/>
      <c r="AT1327" s="5"/>
      <c r="AU1327" s="5"/>
      <c r="AV1327" s="5"/>
      <c r="AW1327" s="5"/>
      <c r="AX1327" s="5"/>
    </row>
    <row r="1328" spans="7:50" x14ac:dyDescent="0.25"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  <c r="AJ1328" s="5"/>
      <c r="AK1328" s="5"/>
      <c r="AL1328" s="5"/>
      <c r="AM1328" s="5"/>
      <c r="AN1328" s="5"/>
      <c r="AO1328" s="5"/>
      <c r="AP1328" s="5"/>
      <c r="AQ1328" s="5"/>
      <c r="AR1328" s="5"/>
      <c r="AS1328" s="5"/>
      <c r="AT1328" s="5"/>
      <c r="AU1328" s="5"/>
      <c r="AV1328" s="5"/>
      <c r="AW1328" s="5"/>
      <c r="AX1328" s="5"/>
    </row>
    <row r="1329" spans="7:50" x14ac:dyDescent="0.25"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  <c r="AG1329" s="5"/>
      <c r="AH1329" s="5"/>
      <c r="AI1329" s="5"/>
      <c r="AJ1329" s="5"/>
      <c r="AK1329" s="5"/>
      <c r="AL1329" s="5"/>
      <c r="AM1329" s="5"/>
      <c r="AN1329" s="5"/>
      <c r="AO1329" s="5"/>
      <c r="AP1329" s="5"/>
      <c r="AQ1329" s="5"/>
      <c r="AR1329" s="5"/>
      <c r="AS1329" s="5"/>
      <c r="AT1329" s="5"/>
      <c r="AU1329" s="5"/>
      <c r="AV1329" s="5"/>
      <c r="AW1329" s="5"/>
      <c r="AX1329" s="5"/>
    </row>
    <row r="1330" spans="7:50" x14ac:dyDescent="0.25"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  <c r="AL1330" s="5"/>
      <c r="AM1330" s="5"/>
      <c r="AN1330" s="5"/>
      <c r="AO1330" s="5"/>
      <c r="AP1330" s="5"/>
      <c r="AQ1330" s="5"/>
      <c r="AR1330" s="5"/>
      <c r="AS1330" s="5"/>
      <c r="AT1330" s="5"/>
      <c r="AU1330" s="5"/>
      <c r="AV1330" s="5"/>
      <c r="AW1330" s="5"/>
      <c r="AX1330" s="5"/>
    </row>
    <row r="1331" spans="7:50" x14ac:dyDescent="0.25"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5"/>
      <c r="AH1331" s="5"/>
      <c r="AI1331" s="5"/>
      <c r="AJ1331" s="5"/>
      <c r="AK1331" s="5"/>
      <c r="AL1331" s="5"/>
      <c r="AM1331" s="5"/>
      <c r="AN1331" s="5"/>
      <c r="AO1331" s="5"/>
      <c r="AP1331" s="5"/>
      <c r="AQ1331" s="5"/>
      <c r="AR1331" s="5"/>
      <c r="AS1331" s="5"/>
      <c r="AT1331" s="5"/>
      <c r="AU1331" s="5"/>
      <c r="AV1331" s="5"/>
      <c r="AW1331" s="5"/>
      <c r="AX1331" s="5"/>
    </row>
    <row r="1332" spans="7:50" x14ac:dyDescent="0.25"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  <c r="AL1332" s="5"/>
      <c r="AM1332" s="5"/>
      <c r="AN1332" s="5"/>
      <c r="AO1332" s="5"/>
      <c r="AP1332" s="5"/>
      <c r="AQ1332" s="5"/>
      <c r="AR1332" s="5"/>
      <c r="AS1332" s="5"/>
      <c r="AT1332" s="5"/>
      <c r="AU1332" s="5"/>
      <c r="AV1332" s="5"/>
      <c r="AW1332" s="5"/>
      <c r="AX1332" s="5"/>
    </row>
    <row r="1333" spans="7:50" x14ac:dyDescent="0.25"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  <c r="AG1333" s="5"/>
      <c r="AH1333" s="5"/>
      <c r="AI1333" s="5"/>
      <c r="AJ1333" s="5"/>
      <c r="AK1333" s="5"/>
      <c r="AL1333" s="5"/>
      <c r="AM1333" s="5"/>
      <c r="AN1333" s="5"/>
      <c r="AO1333" s="5"/>
      <c r="AP1333" s="5"/>
      <c r="AQ1333" s="5"/>
      <c r="AR1333" s="5"/>
      <c r="AS1333" s="5"/>
      <c r="AT1333" s="5"/>
      <c r="AU1333" s="5"/>
      <c r="AV1333" s="5"/>
      <c r="AW1333" s="5"/>
      <c r="AX1333" s="5"/>
    </row>
    <row r="1334" spans="7:50" x14ac:dyDescent="0.25"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5"/>
      <c r="AH1334" s="5"/>
      <c r="AI1334" s="5"/>
      <c r="AJ1334" s="5"/>
      <c r="AK1334" s="5"/>
      <c r="AL1334" s="5"/>
      <c r="AM1334" s="5"/>
      <c r="AN1334" s="5"/>
      <c r="AO1334" s="5"/>
      <c r="AP1334" s="5"/>
      <c r="AQ1334" s="5"/>
      <c r="AR1334" s="5"/>
      <c r="AS1334" s="5"/>
      <c r="AT1334" s="5"/>
      <c r="AU1334" s="5"/>
      <c r="AV1334" s="5"/>
      <c r="AW1334" s="5"/>
      <c r="AX1334" s="5"/>
    </row>
    <row r="1335" spans="7:50" x14ac:dyDescent="0.25"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  <c r="AG1335" s="5"/>
      <c r="AH1335" s="5"/>
      <c r="AI1335" s="5"/>
      <c r="AJ1335" s="5"/>
      <c r="AK1335" s="5"/>
      <c r="AL1335" s="5"/>
      <c r="AM1335" s="5"/>
      <c r="AN1335" s="5"/>
      <c r="AO1335" s="5"/>
      <c r="AP1335" s="5"/>
      <c r="AQ1335" s="5"/>
      <c r="AR1335" s="5"/>
      <c r="AS1335" s="5"/>
      <c r="AT1335" s="5"/>
      <c r="AU1335" s="5"/>
      <c r="AV1335" s="5"/>
      <c r="AW1335" s="5"/>
      <c r="AX1335" s="5"/>
    </row>
    <row r="1336" spans="7:50" x14ac:dyDescent="0.25"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5"/>
      <c r="AL1336" s="5"/>
      <c r="AM1336" s="5"/>
      <c r="AN1336" s="5"/>
      <c r="AO1336" s="5"/>
      <c r="AP1336" s="5"/>
      <c r="AQ1336" s="5"/>
      <c r="AR1336" s="5"/>
      <c r="AS1336" s="5"/>
      <c r="AT1336" s="5"/>
      <c r="AU1336" s="5"/>
      <c r="AV1336" s="5"/>
      <c r="AW1336" s="5"/>
      <c r="AX1336" s="5"/>
    </row>
    <row r="1337" spans="7:50" x14ac:dyDescent="0.25"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  <c r="AG1337" s="5"/>
      <c r="AH1337" s="5"/>
      <c r="AI1337" s="5"/>
      <c r="AJ1337" s="5"/>
      <c r="AK1337" s="5"/>
      <c r="AL1337" s="5"/>
      <c r="AM1337" s="5"/>
      <c r="AN1337" s="5"/>
      <c r="AO1337" s="5"/>
      <c r="AP1337" s="5"/>
      <c r="AQ1337" s="5"/>
      <c r="AR1337" s="5"/>
      <c r="AS1337" s="5"/>
      <c r="AT1337" s="5"/>
      <c r="AU1337" s="5"/>
      <c r="AV1337" s="5"/>
      <c r="AW1337" s="5"/>
      <c r="AX1337" s="5"/>
    </row>
    <row r="1338" spans="7:50" x14ac:dyDescent="0.25"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  <c r="AG1338" s="5"/>
      <c r="AH1338" s="5"/>
      <c r="AI1338" s="5"/>
      <c r="AJ1338" s="5"/>
      <c r="AK1338" s="5"/>
      <c r="AL1338" s="5"/>
      <c r="AM1338" s="5"/>
      <c r="AN1338" s="5"/>
      <c r="AO1338" s="5"/>
      <c r="AP1338" s="5"/>
      <c r="AQ1338" s="5"/>
      <c r="AR1338" s="5"/>
      <c r="AS1338" s="5"/>
      <c r="AT1338" s="5"/>
      <c r="AU1338" s="5"/>
      <c r="AV1338" s="5"/>
      <c r="AW1338" s="5"/>
      <c r="AX1338" s="5"/>
    </row>
    <row r="1339" spans="7:50" x14ac:dyDescent="0.25"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  <c r="AG1339" s="5"/>
      <c r="AH1339" s="5"/>
      <c r="AI1339" s="5"/>
      <c r="AJ1339" s="5"/>
      <c r="AK1339" s="5"/>
      <c r="AL1339" s="5"/>
      <c r="AM1339" s="5"/>
      <c r="AN1339" s="5"/>
      <c r="AO1339" s="5"/>
      <c r="AP1339" s="5"/>
      <c r="AQ1339" s="5"/>
      <c r="AR1339" s="5"/>
      <c r="AS1339" s="5"/>
      <c r="AT1339" s="5"/>
      <c r="AU1339" s="5"/>
      <c r="AV1339" s="5"/>
      <c r="AW1339" s="5"/>
      <c r="AX1339" s="5"/>
    </row>
    <row r="1340" spans="7:50" x14ac:dyDescent="0.25"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  <c r="AG1340" s="5"/>
      <c r="AH1340" s="5"/>
      <c r="AI1340" s="5"/>
      <c r="AJ1340" s="5"/>
      <c r="AK1340" s="5"/>
      <c r="AL1340" s="5"/>
      <c r="AM1340" s="5"/>
      <c r="AN1340" s="5"/>
      <c r="AO1340" s="5"/>
      <c r="AP1340" s="5"/>
      <c r="AQ1340" s="5"/>
      <c r="AR1340" s="5"/>
      <c r="AS1340" s="5"/>
      <c r="AT1340" s="5"/>
      <c r="AU1340" s="5"/>
      <c r="AV1340" s="5"/>
      <c r="AW1340" s="5"/>
      <c r="AX1340" s="5"/>
    </row>
    <row r="1341" spans="7:50" x14ac:dyDescent="0.25"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  <c r="AG1341" s="5"/>
      <c r="AH1341" s="5"/>
      <c r="AI1341" s="5"/>
      <c r="AJ1341" s="5"/>
      <c r="AK1341" s="5"/>
      <c r="AL1341" s="5"/>
      <c r="AM1341" s="5"/>
      <c r="AN1341" s="5"/>
      <c r="AO1341" s="5"/>
      <c r="AP1341" s="5"/>
      <c r="AQ1341" s="5"/>
      <c r="AR1341" s="5"/>
      <c r="AS1341" s="5"/>
      <c r="AT1341" s="5"/>
      <c r="AU1341" s="5"/>
      <c r="AV1341" s="5"/>
      <c r="AW1341" s="5"/>
      <c r="AX1341" s="5"/>
    </row>
    <row r="1342" spans="7:50" x14ac:dyDescent="0.25"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  <c r="AJ1342" s="5"/>
      <c r="AK1342" s="5"/>
      <c r="AL1342" s="5"/>
      <c r="AM1342" s="5"/>
      <c r="AN1342" s="5"/>
      <c r="AO1342" s="5"/>
      <c r="AP1342" s="5"/>
      <c r="AQ1342" s="5"/>
      <c r="AR1342" s="5"/>
      <c r="AS1342" s="5"/>
      <c r="AT1342" s="5"/>
      <c r="AU1342" s="5"/>
      <c r="AV1342" s="5"/>
      <c r="AW1342" s="5"/>
      <c r="AX1342" s="5"/>
    </row>
    <row r="1343" spans="7:50" x14ac:dyDescent="0.25"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  <c r="AG1343" s="5"/>
      <c r="AH1343" s="5"/>
      <c r="AI1343" s="5"/>
      <c r="AJ1343" s="5"/>
      <c r="AK1343" s="5"/>
      <c r="AL1343" s="5"/>
      <c r="AM1343" s="5"/>
      <c r="AN1343" s="5"/>
      <c r="AO1343" s="5"/>
      <c r="AP1343" s="5"/>
      <c r="AQ1343" s="5"/>
      <c r="AR1343" s="5"/>
      <c r="AS1343" s="5"/>
      <c r="AT1343" s="5"/>
      <c r="AU1343" s="5"/>
      <c r="AV1343" s="5"/>
      <c r="AW1343" s="5"/>
      <c r="AX1343" s="5"/>
    </row>
    <row r="1344" spans="7:50" x14ac:dyDescent="0.25"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  <c r="AL1344" s="5"/>
      <c r="AM1344" s="5"/>
      <c r="AN1344" s="5"/>
      <c r="AO1344" s="5"/>
      <c r="AP1344" s="5"/>
      <c r="AQ1344" s="5"/>
      <c r="AR1344" s="5"/>
      <c r="AS1344" s="5"/>
      <c r="AT1344" s="5"/>
      <c r="AU1344" s="5"/>
      <c r="AV1344" s="5"/>
      <c r="AW1344" s="5"/>
      <c r="AX1344" s="5"/>
    </row>
    <row r="1345" spans="7:50" x14ac:dyDescent="0.25"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5"/>
      <c r="AH1345" s="5"/>
      <c r="AI1345" s="5"/>
      <c r="AJ1345" s="5"/>
      <c r="AK1345" s="5"/>
      <c r="AL1345" s="5"/>
      <c r="AM1345" s="5"/>
      <c r="AN1345" s="5"/>
      <c r="AO1345" s="5"/>
      <c r="AP1345" s="5"/>
      <c r="AQ1345" s="5"/>
      <c r="AR1345" s="5"/>
      <c r="AS1345" s="5"/>
      <c r="AT1345" s="5"/>
      <c r="AU1345" s="5"/>
      <c r="AV1345" s="5"/>
      <c r="AW1345" s="5"/>
      <c r="AX1345" s="5"/>
    </row>
    <row r="1346" spans="7:50" x14ac:dyDescent="0.25"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  <c r="AG1346" s="5"/>
      <c r="AH1346" s="5"/>
      <c r="AI1346" s="5"/>
      <c r="AJ1346" s="5"/>
      <c r="AK1346" s="5"/>
      <c r="AL1346" s="5"/>
      <c r="AM1346" s="5"/>
      <c r="AN1346" s="5"/>
      <c r="AO1346" s="5"/>
      <c r="AP1346" s="5"/>
      <c r="AQ1346" s="5"/>
      <c r="AR1346" s="5"/>
      <c r="AS1346" s="5"/>
      <c r="AT1346" s="5"/>
      <c r="AU1346" s="5"/>
      <c r="AV1346" s="5"/>
      <c r="AW1346" s="5"/>
      <c r="AX1346" s="5"/>
    </row>
    <row r="1347" spans="7:50" x14ac:dyDescent="0.25"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  <c r="AG1347" s="5"/>
      <c r="AH1347" s="5"/>
      <c r="AI1347" s="5"/>
      <c r="AJ1347" s="5"/>
      <c r="AK1347" s="5"/>
      <c r="AL1347" s="5"/>
      <c r="AM1347" s="5"/>
      <c r="AN1347" s="5"/>
      <c r="AO1347" s="5"/>
      <c r="AP1347" s="5"/>
      <c r="AQ1347" s="5"/>
      <c r="AR1347" s="5"/>
      <c r="AS1347" s="5"/>
      <c r="AT1347" s="5"/>
      <c r="AU1347" s="5"/>
      <c r="AV1347" s="5"/>
      <c r="AW1347" s="5"/>
      <c r="AX1347" s="5"/>
    </row>
    <row r="1348" spans="7:50" x14ac:dyDescent="0.25"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  <c r="AG1348" s="5"/>
      <c r="AH1348" s="5"/>
      <c r="AI1348" s="5"/>
      <c r="AJ1348" s="5"/>
      <c r="AK1348" s="5"/>
      <c r="AL1348" s="5"/>
      <c r="AM1348" s="5"/>
      <c r="AN1348" s="5"/>
      <c r="AO1348" s="5"/>
      <c r="AP1348" s="5"/>
      <c r="AQ1348" s="5"/>
      <c r="AR1348" s="5"/>
      <c r="AS1348" s="5"/>
      <c r="AT1348" s="5"/>
      <c r="AU1348" s="5"/>
      <c r="AV1348" s="5"/>
      <c r="AW1348" s="5"/>
      <c r="AX1348" s="5"/>
    </row>
    <row r="1349" spans="7:50" x14ac:dyDescent="0.25"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  <c r="AG1349" s="5"/>
      <c r="AH1349" s="5"/>
      <c r="AI1349" s="5"/>
      <c r="AJ1349" s="5"/>
      <c r="AK1349" s="5"/>
      <c r="AL1349" s="5"/>
      <c r="AM1349" s="5"/>
      <c r="AN1349" s="5"/>
      <c r="AO1349" s="5"/>
      <c r="AP1349" s="5"/>
      <c r="AQ1349" s="5"/>
      <c r="AR1349" s="5"/>
      <c r="AS1349" s="5"/>
      <c r="AT1349" s="5"/>
      <c r="AU1349" s="5"/>
      <c r="AV1349" s="5"/>
      <c r="AW1349" s="5"/>
      <c r="AX1349" s="5"/>
    </row>
    <row r="1350" spans="7:50" x14ac:dyDescent="0.25"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  <c r="AG1350" s="5"/>
      <c r="AH1350" s="5"/>
      <c r="AI1350" s="5"/>
      <c r="AJ1350" s="5"/>
      <c r="AK1350" s="5"/>
      <c r="AL1350" s="5"/>
      <c r="AM1350" s="5"/>
      <c r="AN1350" s="5"/>
      <c r="AO1350" s="5"/>
      <c r="AP1350" s="5"/>
      <c r="AQ1350" s="5"/>
      <c r="AR1350" s="5"/>
      <c r="AS1350" s="5"/>
      <c r="AT1350" s="5"/>
      <c r="AU1350" s="5"/>
      <c r="AV1350" s="5"/>
      <c r="AW1350" s="5"/>
      <c r="AX1350" s="5"/>
    </row>
    <row r="1351" spans="7:50" x14ac:dyDescent="0.25"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  <c r="AG1351" s="5"/>
      <c r="AH1351" s="5"/>
      <c r="AI1351" s="5"/>
      <c r="AJ1351" s="5"/>
      <c r="AK1351" s="5"/>
      <c r="AL1351" s="5"/>
      <c r="AM1351" s="5"/>
      <c r="AN1351" s="5"/>
      <c r="AO1351" s="5"/>
      <c r="AP1351" s="5"/>
      <c r="AQ1351" s="5"/>
      <c r="AR1351" s="5"/>
      <c r="AS1351" s="5"/>
      <c r="AT1351" s="5"/>
      <c r="AU1351" s="5"/>
      <c r="AV1351" s="5"/>
      <c r="AW1351" s="5"/>
      <c r="AX1351" s="5"/>
    </row>
    <row r="1352" spans="7:50" x14ac:dyDescent="0.25"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  <c r="AG1352" s="5"/>
      <c r="AH1352" s="5"/>
      <c r="AI1352" s="5"/>
      <c r="AJ1352" s="5"/>
      <c r="AK1352" s="5"/>
      <c r="AL1352" s="5"/>
      <c r="AM1352" s="5"/>
      <c r="AN1352" s="5"/>
      <c r="AO1352" s="5"/>
      <c r="AP1352" s="5"/>
      <c r="AQ1352" s="5"/>
      <c r="AR1352" s="5"/>
      <c r="AS1352" s="5"/>
      <c r="AT1352" s="5"/>
      <c r="AU1352" s="5"/>
      <c r="AV1352" s="5"/>
      <c r="AW1352" s="5"/>
      <c r="AX1352" s="5"/>
    </row>
    <row r="1353" spans="7:50" x14ac:dyDescent="0.25"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  <c r="AG1353" s="5"/>
      <c r="AH1353" s="5"/>
      <c r="AI1353" s="5"/>
      <c r="AJ1353" s="5"/>
      <c r="AK1353" s="5"/>
      <c r="AL1353" s="5"/>
      <c r="AM1353" s="5"/>
      <c r="AN1353" s="5"/>
      <c r="AO1353" s="5"/>
      <c r="AP1353" s="5"/>
      <c r="AQ1353" s="5"/>
      <c r="AR1353" s="5"/>
      <c r="AS1353" s="5"/>
      <c r="AT1353" s="5"/>
      <c r="AU1353" s="5"/>
      <c r="AV1353" s="5"/>
      <c r="AW1353" s="5"/>
      <c r="AX1353" s="5"/>
    </row>
    <row r="1354" spans="7:50" x14ac:dyDescent="0.25"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  <c r="AL1354" s="5"/>
      <c r="AM1354" s="5"/>
      <c r="AN1354" s="5"/>
      <c r="AO1354" s="5"/>
      <c r="AP1354" s="5"/>
      <c r="AQ1354" s="5"/>
      <c r="AR1354" s="5"/>
      <c r="AS1354" s="5"/>
      <c r="AT1354" s="5"/>
      <c r="AU1354" s="5"/>
      <c r="AV1354" s="5"/>
      <c r="AW1354" s="5"/>
      <c r="AX1354" s="5"/>
    </row>
    <row r="1355" spans="7:50" x14ac:dyDescent="0.25"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  <c r="AG1355" s="5"/>
      <c r="AH1355" s="5"/>
      <c r="AI1355" s="5"/>
      <c r="AJ1355" s="5"/>
      <c r="AK1355" s="5"/>
      <c r="AL1355" s="5"/>
      <c r="AM1355" s="5"/>
      <c r="AN1355" s="5"/>
      <c r="AO1355" s="5"/>
      <c r="AP1355" s="5"/>
      <c r="AQ1355" s="5"/>
      <c r="AR1355" s="5"/>
      <c r="AS1355" s="5"/>
      <c r="AT1355" s="5"/>
      <c r="AU1355" s="5"/>
      <c r="AV1355" s="5"/>
      <c r="AW1355" s="5"/>
      <c r="AX1355" s="5"/>
    </row>
    <row r="1356" spans="7:50" x14ac:dyDescent="0.25"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  <c r="AL1356" s="5"/>
      <c r="AM1356" s="5"/>
      <c r="AN1356" s="5"/>
      <c r="AO1356" s="5"/>
      <c r="AP1356" s="5"/>
      <c r="AQ1356" s="5"/>
      <c r="AR1356" s="5"/>
      <c r="AS1356" s="5"/>
      <c r="AT1356" s="5"/>
      <c r="AU1356" s="5"/>
      <c r="AV1356" s="5"/>
      <c r="AW1356" s="5"/>
      <c r="AX1356" s="5"/>
    </row>
    <row r="1357" spans="7:50" x14ac:dyDescent="0.25"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  <c r="AG1357" s="5"/>
      <c r="AH1357" s="5"/>
      <c r="AI1357" s="5"/>
      <c r="AJ1357" s="5"/>
      <c r="AK1357" s="5"/>
      <c r="AL1357" s="5"/>
      <c r="AM1357" s="5"/>
      <c r="AN1357" s="5"/>
      <c r="AO1357" s="5"/>
      <c r="AP1357" s="5"/>
      <c r="AQ1357" s="5"/>
      <c r="AR1357" s="5"/>
      <c r="AS1357" s="5"/>
      <c r="AT1357" s="5"/>
      <c r="AU1357" s="5"/>
      <c r="AV1357" s="5"/>
      <c r="AW1357" s="5"/>
      <c r="AX1357" s="5"/>
    </row>
    <row r="1358" spans="7:50" x14ac:dyDescent="0.25"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  <c r="AG1358" s="5"/>
      <c r="AH1358" s="5"/>
      <c r="AI1358" s="5"/>
      <c r="AJ1358" s="5"/>
      <c r="AK1358" s="5"/>
      <c r="AL1358" s="5"/>
      <c r="AM1358" s="5"/>
      <c r="AN1358" s="5"/>
      <c r="AO1358" s="5"/>
      <c r="AP1358" s="5"/>
      <c r="AQ1358" s="5"/>
      <c r="AR1358" s="5"/>
      <c r="AS1358" s="5"/>
      <c r="AT1358" s="5"/>
      <c r="AU1358" s="5"/>
      <c r="AV1358" s="5"/>
      <c r="AW1358" s="5"/>
      <c r="AX1358" s="5"/>
    </row>
    <row r="1359" spans="7:50" x14ac:dyDescent="0.25"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  <c r="AG1359" s="5"/>
      <c r="AH1359" s="5"/>
      <c r="AI1359" s="5"/>
      <c r="AJ1359" s="5"/>
      <c r="AK1359" s="5"/>
      <c r="AL1359" s="5"/>
      <c r="AM1359" s="5"/>
      <c r="AN1359" s="5"/>
      <c r="AO1359" s="5"/>
      <c r="AP1359" s="5"/>
      <c r="AQ1359" s="5"/>
      <c r="AR1359" s="5"/>
      <c r="AS1359" s="5"/>
      <c r="AT1359" s="5"/>
      <c r="AU1359" s="5"/>
      <c r="AV1359" s="5"/>
      <c r="AW1359" s="5"/>
      <c r="AX1359" s="5"/>
    </row>
    <row r="1360" spans="7:50" x14ac:dyDescent="0.25"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  <c r="AD1360" s="5"/>
      <c r="AE1360" s="5"/>
      <c r="AF1360" s="5"/>
      <c r="AG1360" s="5"/>
      <c r="AH1360" s="5"/>
      <c r="AI1360" s="5"/>
      <c r="AJ1360" s="5"/>
      <c r="AK1360" s="5"/>
      <c r="AL1360" s="5"/>
      <c r="AM1360" s="5"/>
      <c r="AN1360" s="5"/>
      <c r="AO1360" s="5"/>
      <c r="AP1360" s="5"/>
      <c r="AQ1360" s="5"/>
      <c r="AR1360" s="5"/>
      <c r="AS1360" s="5"/>
      <c r="AT1360" s="5"/>
      <c r="AU1360" s="5"/>
      <c r="AV1360" s="5"/>
      <c r="AW1360" s="5"/>
      <c r="AX1360" s="5"/>
    </row>
    <row r="1361" spans="7:50" x14ac:dyDescent="0.25"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  <c r="AG1361" s="5"/>
      <c r="AH1361" s="5"/>
      <c r="AI1361" s="5"/>
      <c r="AJ1361" s="5"/>
      <c r="AK1361" s="5"/>
      <c r="AL1361" s="5"/>
      <c r="AM1361" s="5"/>
      <c r="AN1361" s="5"/>
      <c r="AO1361" s="5"/>
      <c r="AP1361" s="5"/>
      <c r="AQ1361" s="5"/>
      <c r="AR1361" s="5"/>
      <c r="AS1361" s="5"/>
      <c r="AT1361" s="5"/>
      <c r="AU1361" s="5"/>
      <c r="AV1361" s="5"/>
      <c r="AW1361" s="5"/>
      <c r="AX1361" s="5"/>
    </row>
    <row r="1362" spans="7:50" x14ac:dyDescent="0.25"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5"/>
      <c r="AH1362" s="5"/>
      <c r="AI1362" s="5"/>
      <c r="AJ1362" s="5"/>
      <c r="AK1362" s="5"/>
      <c r="AL1362" s="5"/>
      <c r="AM1362" s="5"/>
      <c r="AN1362" s="5"/>
      <c r="AO1362" s="5"/>
      <c r="AP1362" s="5"/>
      <c r="AQ1362" s="5"/>
      <c r="AR1362" s="5"/>
      <c r="AS1362" s="5"/>
      <c r="AT1362" s="5"/>
      <c r="AU1362" s="5"/>
      <c r="AV1362" s="5"/>
      <c r="AW1362" s="5"/>
      <c r="AX1362" s="5"/>
    </row>
    <row r="1363" spans="7:50" x14ac:dyDescent="0.25"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  <c r="AG1363" s="5"/>
      <c r="AH1363" s="5"/>
      <c r="AI1363" s="5"/>
      <c r="AJ1363" s="5"/>
      <c r="AK1363" s="5"/>
      <c r="AL1363" s="5"/>
      <c r="AM1363" s="5"/>
      <c r="AN1363" s="5"/>
      <c r="AO1363" s="5"/>
      <c r="AP1363" s="5"/>
      <c r="AQ1363" s="5"/>
      <c r="AR1363" s="5"/>
      <c r="AS1363" s="5"/>
      <c r="AT1363" s="5"/>
      <c r="AU1363" s="5"/>
      <c r="AV1363" s="5"/>
      <c r="AW1363" s="5"/>
      <c r="AX1363" s="5"/>
    </row>
    <row r="1364" spans="7:50" x14ac:dyDescent="0.25"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  <c r="AG1364" s="5"/>
      <c r="AH1364" s="5"/>
      <c r="AI1364" s="5"/>
      <c r="AJ1364" s="5"/>
      <c r="AK1364" s="5"/>
      <c r="AL1364" s="5"/>
      <c r="AM1364" s="5"/>
      <c r="AN1364" s="5"/>
      <c r="AO1364" s="5"/>
      <c r="AP1364" s="5"/>
      <c r="AQ1364" s="5"/>
      <c r="AR1364" s="5"/>
      <c r="AS1364" s="5"/>
      <c r="AT1364" s="5"/>
      <c r="AU1364" s="5"/>
      <c r="AV1364" s="5"/>
      <c r="AW1364" s="5"/>
      <c r="AX1364" s="5"/>
    </row>
    <row r="1365" spans="7:50" x14ac:dyDescent="0.25"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  <c r="AD1365" s="5"/>
      <c r="AE1365" s="5"/>
      <c r="AF1365" s="5"/>
      <c r="AG1365" s="5"/>
      <c r="AH1365" s="5"/>
      <c r="AI1365" s="5"/>
      <c r="AJ1365" s="5"/>
      <c r="AK1365" s="5"/>
      <c r="AL1365" s="5"/>
      <c r="AM1365" s="5"/>
      <c r="AN1365" s="5"/>
      <c r="AO1365" s="5"/>
      <c r="AP1365" s="5"/>
      <c r="AQ1365" s="5"/>
      <c r="AR1365" s="5"/>
      <c r="AS1365" s="5"/>
      <c r="AT1365" s="5"/>
      <c r="AU1365" s="5"/>
      <c r="AV1365" s="5"/>
      <c r="AW1365" s="5"/>
      <c r="AX1365" s="5"/>
    </row>
    <row r="1366" spans="7:50" x14ac:dyDescent="0.25"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  <c r="AF1366" s="5"/>
      <c r="AG1366" s="5"/>
      <c r="AH1366" s="5"/>
      <c r="AI1366" s="5"/>
      <c r="AJ1366" s="5"/>
      <c r="AK1366" s="5"/>
      <c r="AL1366" s="5"/>
      <c r="AM1366" s="5"/>
      <c r="AN1366" s="5"/>
      <c r="AO1366" s="5"/>
      <c r="AP1366" s="5"/>
      <c r="AQ1366" s="5"/>
      <c r="AR1366" s="5"/>
      <c r="AS1366" s="5"/>
      <c r="AT1366" s="5"/>
      <c r="AU1366" s="5"/>
      <c r="AV1366" s="5"/>
      <c r="AW1366" s="5"/>
      <c r="AX1366" s="5"/>
    </row>
    <row r="1367" spans="7:50" x14ac:dyDescent="0.25"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  <c r="AF1367" s="5"/>
      <c r="AG1367" s="5"/>
      <c r="AH1367" s="5"/>
      <c r="AI1367" s="5"/>
      <c r="AJ1367" s="5"/>
      <c r="AK1367" s="5"/>
      <c r="AL1367" s="5"/>
      <c r="AM1367" s="5"/>
      <c r="AN1367" s="5"/>
      <c r="AO1367" s="5"/>
      <c r="AP1367" s="5"/>
      <c r="AQ1367" s="5"/>
      <c r="AR1367" s="5"/>
      <c r="AS1367" s="5"/>
      <c r="AT1367" s="5"/>
      <c r="AU1367" s="5"/>
      <c r="AV1367" s="5"/>
      <c r="AW1367" s="5"/>
      <c r="AX1367" s="5"/>
    </row>
    <row r="1368" spans="7:50" x14ac:dyDescent="0.25"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  <c r="AD1368" s="5"/>
      <c r="AE1368" s="5"/>
      <c r="AF1368" s="5"/>
      <c r="AG1368" s="5"/>
      <c r="AH1368" s="5"/>
      <c r="AI1368" s="5"/>
      <c r="AJ1368" s="5"/>
      <c r="AK1368" s="5"/>
      <c r="AL1368" s="5"/>
      <c r="AM1368" s="5"/>
      <c r="AN1368" s="5"/>
      <c r="AO1368" s="5"/>
      <c r="AP1368" s="5"/>
      <c r="AQ1368" s="5"/>
      <c r="AR1368" s="5"/>
      <c r="AS1368" s="5"/>
      <c r="AT1368" s="5"/>
      <c r="AU1368" s="5"/>
      <c r="AV1368" s="5"/>
      <c r="AW1368" s="5"/>
      <c r="AX1368" s="5"/>
    </row>
    <row r="1369" spans="7:50" x14ac:dyDescent="0.25"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  <c r="AF1369" s="5"/>
      <c r="AG1369" s="5"/>
      <c r="AH1369" s="5"/>
      <c r="AI1369" s="5"/>
      <c r="AJ1369" s="5"/>
      <c r="AK1369" s="5"/>
      <c r="AL1369" s="5"/>
      <c r="AM1369" s="5"/>
      <c r="AN1369" s="5"/>
      <c r="AO1369" s="5"/>
      <c r="AP1369" s="5"/>
      <c r="AQ1369" s="5"/>
      <c r="AR1369" s="5"/>
      <c r="AS1369" s="5"/>
      <c r="AT1369" s="5"/>
      <c r="AU1369" s="5"/>
      <c r="AV1369" s="5"/>
      <c r="AW1369" s="5"/>
      <c r="AX1369" s="5"/>
    </row>
    <row r="1370" spans="7:50" x14ac:dyDescent="0.25"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  <c r="AF1370" s="5"/>
      <c r="AG1370" s="5"/>
      <c r="AH1370" s="5"/>
      <c r="AI1370" s="5"/>
      <c r="AJ1370" s="5"/>
      <c r="AK1370" s="5"/>
      <c r="AL1370" s="5"/>
      <c r="AM1370" s="5"/>
      <c r="AN1370" s="5"/>
      <c r="AO1370" s="5"/>
      <c r="AP1370" s="5"/>
      <c r="AQ1370" s="5"/>
      <c r="AR1370" s="5"/>
      <c r="AS1370" s="5"/>
      <c r="AT1370" s="5"/>
      <c r="AU1370" s="5"/>
      <c r="AV1370" s="5"/>
      <c r="AW1370" s="5"/>
      <c r="AX1370" s="5"/>
    </row>
    <row r="1371" spans="7:50" x14ac:dyDescent="0.25"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  <c r="AF1371" s="5"/>
      <c r="AG1371" s="5"/>
      <c r="AH1371" s="5"/>
      <c r="AI1371" s="5"/>
      <c r="AJ1371" s="5"/>
      <c r="AK1371" s="5"/>
      <c r="AL1371" s="5"/>
      <c r="AM1371" s="5"/>
      <c r="AN1371" s="5"/>
      <c r="AO1371" s="5"/>
      <c r="AP1371" s="5"/>
      <c r="AQ1371" s="5"/>
      <c r="AR1371" s="5"/>
      <c r="AS1371" s="5"/>
      <c r="AT1371" s="5"/>
      <c r="AU1371" s="5"/>
      <c r="AV1371" s="5"/>
      <c r="AW1371" s="5"/>
      <c r="AX1371" s="5"/>
    </row>
    <row r="1372" spans="7:50" x14ac:dyDescent="0.25"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  <c r="AF1372" s="5"/>
      <c r="AG1372" s="5"/>
      <c r="AH1372" s="5"/>
      <c r="AI1372" s="5"/>
      <c r="AJ1372" s="5"/>
      <c r="AK1372" s="5"/>
      <c r="AL1372" s="5"/>
      <c r="AM1372" s="5"/>
      <c r="AN1372" s="5"/>
      <c r="AO1372" s="5"/>
      <c r="AP1372" s="5"/>
      <c r="AQ1372" s="5"/>
      <c r="AR1372" s="5"/>
      <c r="AS1372" s="5"/>
      <c r="AT1372" s="5"/>
      <c r="AU1372" s="5"/>
      <c r="AV1372" s="5"/>
      <c r="AW1372" s="5"/>
      <c r="AX1372" s="5"/>
    </row>
    <row r="1373" spans="7:50" x14ac:dyDescent="0.25"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  <c r="AF1373" s="5"/>
      <c r="AG1373" s="5"/>
      <c r="AH1373" s="5"/>
      <c r="AI1373" s="5"/>
      <c r="AJ1373" s="5"/>
      <c r="AK1373" s="5"/>
      <c r="AL1373" s="5"/>
      <c r="AM1373" s="5"/>
      <c r="AN1373" s="5"/>
      <c r="AO1373" s="5"/>
      <c r="AP1373" s="5"/>
      <c r="AQ1373" s="5"/>
      <c r="AR1373" s="5"/>
      <c r="AS1373" s="5"/>
      <c r="AT1373" s="5"/>
      <c r="AU1373" s="5"/>
      <c r="AV1373" s="5"/>
      <c r="AW1373" s="5"/>
      <c r="AX1373" s="5"/>
    </row>
    <row r="1374" spans="7:50" x14ac:dyDescent="0.25"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  <c r="AF1374" s="5"/>
      <c r="AG1374" s="5"/>
      <c r="AH1374" s="5"/>
      <c r="AI1374" s="5"/>
      <c r="AJ1374" s="5"/>
      <c r="AK1374" s="5"/>
      <c r="AL1374" s="5"/>
      <c r="AM1374" s="5"/>
      <c r="AN1374" s="5"/>
      <c r="AO1374" s="5"/>
      <c r="AP1374" s="5"/>
      <c r="AQ1374" s="5"/>
      <c r="AR1374" s="5"/>
      <c r="AS1374" s="5"/>
      <c r="AT1374" s="5"/>
      <c r="AU1374" s="5"/>
      <c r="AV1374" s="5"/>
      <c r="AW1374" s="5"/>
      <c r="AX1374" s="5"/>
    </row>
    <row r="1375" spans="7:50" x14ac:dyDescent="0.25"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  <c r="AF1375" s="5"/>
      <c r="AG1375" s="5"/>
      <c r="AH1375" s="5"/>
      <c r="AI1375" s="5"/>
      <c r="AJ1375" s="5"/>
      <c r="AK1375" s="5"/>
      <c r="AL1375" s="5"/>
      <c r="AM1375" s="5"/>
      <c r="AN1375" s="5"/>
      <c r="AO1375" s="5"/>
      <c r="AP1375" s="5"/>
      <c r="AQ1375" s="5"/>
      <c r="AR1375" s="5"/>
      <c r="AS1375" s="5"/>
      <c r="AT1375" s="5"/>
      <c r="AU1375" s="5"/>
      <c r="AV1375" s="5"/>
      <c r="AW1375" s="5"/>
      <c r="AX1375" s="5"/>
    </row>
    <row r="1376" spans="7:50" x14ac:dyDescent="0.25"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  <c r="AG1376" s="5"/>
      <c r="AH1376" s="5"/>
      <c r="AI1376" s="5"/>
      <c r="AJ1376" s="5"/>
      <c r="AK1376" s="5"/>
      <c r="AL1376" s="5"/>
      <c r="AM1376" s="5"/>
      <c r="AN1376" s="5"/>
      <c r="AO1376" s="5"/>
      <c r="AP1376" s="5"/>
      <c r="AQ1376" s="5"/>
      <c r="AR1376" s="5"/>
      <c r="AS1376" s="5"/>
      <c r="AT1376" s="5"/>
      <c r="AU1376" s="5"/>
      <c r="AV1376" s="5"/>
      <c r="AW1376" s="5"/>
      <c r="AX1376" s="5"/>
    </row>
    <row r="1377" spans="7:50" x14ac:dyDescent="0.25"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  <c r="AF1377" s="5"/>
      <c r="AG1377" s="5"/>
      <c r="AH1377" s="5"/>
      <c r="AI1377" s="5"/>
      <c r="AJ1377" s="5"/>
      <c r="AK1377" s="5"/>
      <c r="AL1377" s="5"/>
      <c r="AM1377" s="5"/>
      <c r="AN1377" s="5"/>
      <c r="AO1377" s="5"/>
      <c r="AP1377" s="5"/>
      <c r="AQ1377" s="5"/>
      <c r="AR1377" s="5"/>
      <c r="AS1377" s="5"/>
      <c r="AT1377" s="5"/>
      <c r="AU1377" s="5"/>
      <c r="AV1377" s="5"/>
      <c r="AW1377" s="5"/>
      <c r="AX1377" s="5"/>
    </row>
    <row r="1378" spans="7:50" x14ac:dyDescent="0.25"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  <c r="AD1378" s="5"/>
      <c r="AE1378" s="5"/>
      <c r="AF1378" s="5"/>
      <c r="AG1378" s="5"/>
      <c r="AH1378" s="5"/>
      <c r="AI1378" s="5"/>
      <c r="AJ1378" s="5"/>
      <c r="AK1378" s="5"/>
      <c r="AL1378" s="5"/>
      <c r="AM1378" s="5"/>
      <c r="AN1378" s="5"/>
      <c r="AO1378" s="5"/>
      <c r="AP1378" s="5"/>
      <c r="AQ1378" s="5"/>
      <c r="AR1378" s="5"/>
      <c r="AS1378" s="5"/>
      <c r="AT1378" s="5"/>
      <c r="AU1378" s="5"/>
      <c r="AV1378" s="5"/>
      <c r="AW1378" s="5"/>
      <c r="AX1378" s="5"/>
    </row>
    <row r="1379" spans="7:50" x14ac:dyDescent="0.25"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  <c r="AF1379" s="5"/>
      <c r="AG1379" s="5"/>
      <c r="AH1379" s="5"/>
      <c r="AI1379" s="5"/>
      <c r="AJ1379" s="5"/>
      <c r="AK1379" s="5"/>
      <c r="AL1379" s="5"/>
      <c r="AM1379" s="5"/>
      <c r="AN1379" s="5"/>
      <c r="AO1379" s="5"/>
      <c r="AP1379" s="5"/>
      <c r="AQ1379" s="5"/>
      <c r="AR1379" s="5"/>
      <c r="AS1379" s="5"/>
      <c r="AT1379" s="5"/>
      <c r="AU1379" s="5"/>
      <c r="AV1379" s="5"/>
      <c r="AW1379" s="5"/>
      <c r="AX1379" s="5"/>
    </row>
    <row r="1380" spans="7:50" x14ac:dyDescent="0.25"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  <c r="AD1380" s="5"/>
      <c r="AE1380" s="5"/>
      <c r="AF1380" s="5"/>
      <c r="AG1380" s="5"/>
      <c r="AH1380" s="5"/>
      <c r="AI1380" s="5"/>
      <c r="AJ1380" s="5"/>
      <c r="AK1380" s="5"/>
      <c r="AL1380" s="5"/>
      <c r="AM1380" s="5"/>
      <c r="AN1380" s="5"/>
      <c r="AO1380" s="5"/>
      <c r="AP1380" s="5"/>
      <c r="AQ1380" s="5"/>
      <c r="AR1380" s="5"/>
      <c r="AS1380" s="5"/>
      <c r="AT1380" s="5"/>
      <c r="AU1380" s="5"/>
      <c r="AV1380" s="5"/>
      <c r="AW1380" s="5"/>
      <c r="AX1380" s="5"/>
    </row>
    <row r="1381" spans="7:50" x14ac:dyDescent="0.25"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  <c r="AD1381" s="5"/>
      <c r="AE1381" s="5"/>
      <c r="AF1381" s="5"/>
      <c r="AG1381" s="5"/>
      <c r="AH1381" s="5"/>
      <c r="AI1381" s="5"/>
      <c r="AJ1381" s="5"/>
      <c r="AK1381" s="5"/>
      <c r="AL1381" s="5"/>
      <c r="AM1381" s="5"/>
      <c r="AN1381" s="5"/>
      <c r="AO1381" s="5"/>
      <c r="AP1381" s="5"/>
      <c r="AQ1381" s="5"/>
      <c r="AR1381" s="5"/>
      <c r="AS1381" s="5"/>
      <c r="AT1381" s="5"/>
      <c r="AU1381" s="5"/>
      <c r="AV1381" s="5"/>
      <c r="AW1381" s="5"/>
      <c r="AX1381" s="5"/>
    </row>
    <row r="1382" spans="7:50" x14ac:dyDescent="0.25"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  <c r="AD1382" s="5"/>
      <c r="AE1382" s="5"/>
      <c r="AF1382" s="5"/>
      <c r="AG1382" s="5"/>
      <c r="AH1382" s="5"/>
      <c r="AI1382" s="5"/>
      <c r="AJ1382" s="5"/>
      <c r="AK1382" s="5"/>
      <c r="AL1382" s="5"/>
      <c r="AM1382" s="5"/>
      <c r="AN1382" s="5"/>
      <c r="AO1382" s="5"/>
      <c r="AP1382" s="5"/>
      <c r="AQ1382" s="5"/>
      <c r="AR1382" s="5"/>
      <c r="AS1382" s="5"/>
      <c r="AT1382" s="5"/>
      <c r="AU1382" s="5"/>
      <c r="AV1382" s="5"/>
      <c r="AW1382" s="5"/>
      <c r="AX1382" s="5"/>
    </row>
    <row r="1383" spans="7:50" x14ac:dyDescent="0.25"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5"/>
      <c r="AD1383" s="5"/>
      <c r="AE1383" s="5"/>
      <c r="AF1383" s="5"/>
      <c r="AG1383" s="5"/>
      <c r="AH1383" s="5"/>
      <c r="AI1383" s="5"/>
      <c r="AJ1383" s="5"/>
      <c r="AK1383" s="5"/>
      <c r="AL1383" s="5"/>
      <c r="AM1383" s="5"/>
      <c r="AN1383" s="5"/>
      <c r="AO1383" s="5"/>
      <c r="AP1383" s="5"/>
      <c r="AQ1383" s="5"/>
      <c r="AR1383" s="5"/>
      <c r="AS1383" s="5"/>
      <c r="AT1383" s="5"/>
      <c r="AU1383" s="5"/>
      <c r="AV1383" s="5"/>
      <c r="AW1383" s="5"/>
      <c r="AX1383" s="5"/>
    </row>
    <row r="1384" spans="7:50" x14ac:dyDescent="0.25"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  <c r="AD1384" s="5"/>
      <c r="AE1384" s="5"/>
      <c r="AF1384" s="5"/>
      <c r="AG1384" s="5"/>
      <c r="AH1384" s="5"/>
      <c r="AI1384" s="5"/>
      <c r="AJ1384" s="5"/>
      <c r="AK1384" s="5"/>
      <c r="AL1384" s="5"/>
      <c r="AM1384" s="5"/>
      <c r="AN1384" s="5"/>
      <c r="AO1384" s="5"/>
      <c r="AP1384" s="5"/>
      <c r="AQ1384" s="5"/>
      <c r="AR1384" s="5"/>
      <c r="AS1384" s="5"/>
      <c r="AT1384" s="5"/>
      <c r="AU1384" s="5"/>
      <c r="AV1384" s="5"/>
      <c r="AW1384" s="5"/>
      <c r="AX1384" s="5"/>
    </row>
    <row r="1385" spans="7:50" x14ac:dyDescent="0.25"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  <c r="AD1385" s="5"/>
      <c r="AE1385" s="5"/>
      <c r="AF1385" s="5"/>
      <c r="AG1385" s="5"/>
      <c r="AH1385" s="5"/>
      <c r="AI1385" s="5"/>
      <c r="AJ1385" s="5"/>
      <c r="AK1385" s="5"/>
      <c r="AL1385" s="5"/>
      <c r="AM1385" s="5"/>
      <c r="AN1385" s="5"/>
      <c r="AO1385" s="5"/>
      <c r="AP1385" s="5"/>
      <c r="AQ1385" s="5"/>
      <c r="AR1385" s="5"/>
      <c r="AS1385" s="5"/>
      <c r="AT1385" s="5"/>
      <c r="AU1385" s="5"/>
      <c r="AV1385" s="5"/>
      <c r="AW1385" s="5"/>
      <c r="AX1385" s="5"/>
    </row>
    <row r="1386" spans="7:50" x14ac:dyDescent="0.25"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5"/>
      <c r="AD1386" s="5"/>
      <c r="AE1386" s="5"/>
      <c r="AF1386" s="5"/>
      <c r="AG1386" s="5"/>
      <c r="AH1386" s="5"/>
      <c r="AI1386" s="5"/>
      <c r="AJ1386" s="5"/>
      <c r="AK1386" s="5"/>
      <c r="AL1386" s="5"/>
      <c r="AM1386" s="5"/>
      <c r="AN1386" s="5"/>
      <c r="AO1386" s="5"/>
      <c r="AP1386" s="5"/>
      <c r="AQ1386" s="5"/>
      <c r="AR1386" s="5"/>
      <c r="AS1386" s="5"/>
      <c r="AT1386" s="5"/>
      <c r="AU1386" s="5"/>
      <c r="AV1386" s="5"/>
      <c r="AW1386" s="5"/>
      <c r="AX1386" s="5"/>
    </row>
    <row r="1387" spans="7:50" x14ac:dyDescent="0.25"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  <c r="AF1387" s="5"/>
      <c r="AG1387" s="5"/>
      <c r="AH1387" s="5"/>
      <c r="AI1387" s="5"/>
      <c r="AJ1387" s="5"/>
      <c r="AK1387" s="5"/>
      <c r="AL1387" s="5"/>
      <c r="AM1387" s="5"/>
      <c r="AN1387" s="5"/>
      <c r="AO1387" s="5"/>
      <c r="AP1387" s="5"/>
      <c r="AQ1387" s="5"/>
      <c r="AR1387" s="5"/>
      <c r="AS1387" s="5"/>
      <c r="AT1387" s="5"/>
      <c r="AU1387" s="5"/>
      <c r="AV1387" s="5"/>
      <c r="AW1387" s="5"/>
      <c r="AX1387" s="5"/>
    </row>
    <row r="1388" spans="7:50" x14ac:dyDescent="0.25"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  <c r="AF1388" s="5"/>
      <c r="AG1388" s="5"/>
      <c r="AH1388" s="5"/>
      <c r="AI1388" s="5"/>
      <c r="AJ1388" s="5"/>
      <c r="AK1388" s="5"/>
      <c r="AL1388" s="5"/>
      <c r="AM1388" s="5"/>
      <c r="AN1388" s="5"/>
      <c r="AO1388" s="5"/>
      <c r="AP1388" s="5"/>
      <c r="AQ1388" s="5"/>
      <c r="AR1388" s="5"/>
      <c r="AS1388" s="5"/>
      <c r="AT1388" s="5"/>
      <c r="AU1388" s="5"/>
      <c r="AV1388" s="5"/>
      <c r="AW1388" s="5"/>
      <c r="AX1388" s="5"/>
    </row>
    <row r="1389" spans="7:50" x14ac:dyDescent="0.25"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  <c r="AF1389" s="5"/>
      <c r="AG1389" s="5"/>
      <c r="AH1389" s="5"/>
      <c r="AI1389" s="5"/>
      <c r="AJ1389" s="5"/>
      <c r="AK1389" s="5"/>
      <c r="AL1389" s="5"/>
      <c r="AM1389" s="5"/>
      <c r="AN1389" s="5"/>
      <c r="AO1389" s="5"/>
      <c r="AP1389" s="5"/>
      <c r="AQ1389" s="5"/>
      <c r="AR1389" s="5"/>
      <c r="AS1389" s="5"/>
      <c r="AT1389" s="5"/>
      <c r="AU1389" s="5"/>
      <c r="AV1389" s="5"/>
      <c r="AW1389" s="5"/>
      <c r="AX1389" s="5"/>
    </row>
    <row r="1390" spans="7:50" x14ac:dyDescent="0.25"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  <c r="AF1390" s="5"/>
      <c r="AG1390" s="5"/>
      <c r="AH1390" s="5"/>
      <c r="AI1390" s="5"/>
      <c r="AJ1390" s="5"/>
      <c r="AK1390" s="5"/>
      <c r="AL1390" s="5"/>
      <c r="AM1390" s="5"/>
      <c r="AN1390" s="5"/>
      <c r="AO1390" s="5"/>
      <c r="AP1390" s="5"/>
      <c r="AQ1390" s="5"/>
      <c r="AR1390" s="5"/>
      <c r="AS1390" s="5"/>
      <c r="AT1390" s="5"/>
      <c r="AU1390" s="5"/>
      <c r="AV1390" s="5"/>
      <c r="AW1390" s="5"/>
      <c r="AX1390" s="5"/>
    </row>
    <row r="1391" spans="7:50" x14ac:dyDescent="0.25"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  <c r="AD1391" s="5"/>
      <c r="AE1391" s="5"/>
      <c r="AF1391" s="5"/>
      <c r="AG1391" s="5"/>
      <c r="AH1391" s="5"/>
      <c r="AI1391" s="5"/>
      <c r="AJ1391" s="5"/>
      <c r="AK1391" s="5"/>
      <c r="AL1391" s="5"/>
      <c r="AM1391" s="5"/>
      <c r="AN1391" s="5"/>
      <c r="AO1391" s="5"/>
      <c r="AP1391" s="5"/>
      <c r="AQ1391" s="5"/>
      <c r="AR1391" s="5"/>
      <c r="AS1391" s="5"/>
      <c r="AT1391" s="5"/>
      <c r="AU1391" s="5"/>
      <c r="AV1391" s="5"/>
      <c r="AW1391" s="5"/>
      <c r="AX1391" s="5"/>
    </row>
    <row r="1392" spans="7:50" x14ac:dyDescent="0.25"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  <c r="AG1392" s="5"/>
      <c r="AH1392" s="5"/>
      <c r="AI1392" s="5"/>
      <c r="AJ1392" s="5"/>
      <c r="AK1392" s="5"/>
      <c r="AL1392" s="5"/>
      <c r="AM1392" s="5"/>
      <c r="AN1392" s="5"/>
      <c r="AO1392" s="5"/>
      <c r="AP1392" s="5"/>
      <c r="AQ1392" s="5"/>
      <c r="AR1392" s="5"/>
      <c r="AS1392" s="5"/>
      <c r="AT1392" s="5"/>
      <c r="AU1392" s="5"/>
      <c r="AV1392" s="5"/>
      <c r="AW1392" s="5"/>
      <c r="AX1392" s="5"/>
    </row>
    <row r="1393" spans="7:50" x14ac:dyDescent="0.25"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  <c r="AF1393" s="5"/>
      <c r="AG1393" s="5"/>
      <c r="AH1393" s="5"/>
      <c r="AI1393" s="5"/>
      <c r="AJ1393" s="5"/>
      <c r="AK1393" s="5"/>
      <c r="AL1393" s="5"/>
      <c r="AM1393" s="5"/>
      <c r="AN1393" s="5"/>
      <c r="AO1393" s="5"/>
      <c r="AP1393" s="5"/>
      <c r="AQ1393" s="5"/>
      <c r="AR1393" s="5"/>
      <c r="AS1393" s="5"/>
      <c r="AT1393" s="5"/>
      <c r="AU1393" s="5"/>
      <c r="AV1393" s="5"/>
      <c r="AW1393" s="5"/>
      <c r="AX1393" s="5"/>
    </row>
    <row r="1394" spans="7:50" x14ac:dyDescent="0.25"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  <c r="AF1394" s="5"/>
      <c r="AG1394" s="5"/>
      <c r="AH1394" s="5"/>
      <c r="AI1394" s="5"/>
      <c r="AJ1394" s="5"/>
      <c r="AK1394" s="5"/>
      <c r="AL1394" s="5"/>
      <c r="AM1394" s="5"/>
      <c r="AN1394" s="5"/>
      <c r="AO1394" s="5"/>
      <c r="AP1394" s="5"/>
      <c r="AQ1394" s="5"/>
      <c r="AR1394" s="5"/>
      <c r="AS1394" s="5"/>
      <c r="AT1394" s="5"/>
      <c r="AU1394" s="5"/>
      <c r="AV1394" s="5"/>
      <c r="AW1394" s="5"/>
      <c r="AX1394" s="5"/>
    </row>
    <row r="1395" spans="7:50" x14ac:dyDescent="0.25"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  <c r="AF1395" s="5"/>
      <c r="AG1395" s="5"/>
      <c r="AH1395" s="5"/>
      <c r="AI1395" s="5"/>
      <c r="AJ1395" s="5"/>
      <c r="AK1395" s="5"/>
      <c r="AL1395" s="5"/>
      <c r="AM1395" s="5"/>
      <c r="AN1395" s="5"/>
      <c r="AO1395" s="5"/>
      <c r="AP1395" s="5"/>
      <c r="AQ1395" s="5"/>
      <c r="AR1395" s="5"/>
      <c r="AS1395" s="5"/>
      <c r="AT1395" s="5"/>
      <c r="AU1395" s="5"/>
      <c r="AV1395" s="5"/>
      <c r="AW1395" s="5"/>
      <c r="AX1395" s="5"/>
    </row>
    <row r="1396" spans="7:50" x14ac:dyDescent="0.25"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  <c r="AD1396" s="5"/>
      <c r="AE1396" s="5"/>
      <c r="AF1396" s="5"/>
      <c r="AG1396" s="5"/>
      <c r="AH1396" s="5"/>
      <c r="AI1396" s="5"/>
      <c r="AJ1396" s="5"/>
      <c r="AK1396" s="5"/>
      <c r="AL1396" s="5"/>
      <c r="AM1396" s="5"/>
      <c r="AN1396" s="5"/>
      <c r="AO1396" s="5"/>
      <c r="AP1396" s="5"/>
      <c r="AQ1396" s="5"/>
      <c r="AR1396" s="5"/>
      <c r="AS1396" s="5"/>
      <c r="AT1396" s="5"/>
      <c r="AU1396" s="5"/>
      <c r="AV1396" s="5"/>
      <c r="AW1396" s="5"/>
      <c r="AX1396" s="5"/>
    </row>
    <row r="1397" spans="7:50" x14ac:dyDescent="0.25"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  <c r="AF1397" s="5"/>
      <c r="AG1397" s="5"/>
      <c r="AH1397" s="5"/>
      <c r="AI1397" s="5"/>
      <c r="AJ1397" s="5"/>
      <c r="AK1397" s="5"/>
      <c r="AL1397" s="5"/>
      <c r="AM1397" s="5"/>
      <c r="AN1397" s="5"/>
      <c r="AO1397" s="5"/>
      <c r="AP1397" s="5"/>
      <c r="AQ1397" s="5"/>
      <c r="AR1397" s="5"/>
      <c r="AS1397" s="5"/>
      <c r="AT1397" s="5"/>
      <c r="AU1397" s="5"/>
      <c r="AV1397" s="5"/>
      <c r="AW1397" s="5"/>
      <c r="AX1397" s="5"/>
    </row>
    <row r="1398" spans="7:50" x14ac:dyDescent="0.25"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  <c r="AF1398" s="5"/>
      <c r="AG1398" s="5"/>
      <c r="AH1398" s="5"/>
      <c r="AI1398" s="5"/>
      <c r="AJ1398" s="5"/>
      <c r="AK1398" s="5"/>
      <c r="AL1398" s="5"/>
      <c r="AM1398" s="5"/>
      <c r="AN1398" s="5"/>
      <c r="AO1398" s="5"/>
      <c r="AP1398" s="5"/>
      <c r="AQ1398" s="5"/>
      <c r="AR1398" s="5"/>
      <c r="AS1398" s="5"/>
      <c r="AT1398" s="5"/>
      <c r="AU1398" s="5"/>
      <c r="AV1398" s="5"/>
      <c r="AW1398" s="5"/>
      <c r="AX1398" s="5"/>
    </row>
    <row r="1399" spans="7:50" x14ac:dyDescent="0.25"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  <c r="AF1399" s="5"/>
      <c r="AG1399" s="5"/>
      <c r="AH1399" s="5"/>
      <c r="AI1399" s="5"/>
      <c r="AJ1399" s="5"/>
      <c r="AK1399" s="5"/>
      <c r="AL1399" s="5"/>
      <c r="AM1399" s="5"/>
      <c r="AN1399" s="5"/>
      <c r="AO1399" s="5"/>
      <c r="AP1399" s="5"/>
      <c r="AQ1399" s="5"/>
      <c r="AR1399" s="5"/>
      <c r="AS1399" s="5"/>
      <c r="AT1399" s="5"/>
      <c r="AU1399" s="5"/>
      <c r="AV1399" s="5"/>
      <c r="AW1399" s="5"/>
      <c r="AX1399" s="5"/>
    </row>
    <row r="1400" spans="7:50" x14ac:dyDescent="0.25"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  <c r="AF1400" s="5"/>
      <c r="AG1400" s="5"/>
      <c r="AH1400" s="5"/>
      <c r="AI1400" s="5"/>
      <c r="AJ1400" s="5"/>
      <c r="AK1400" s="5"/>
      <c r="AL1400" s="5"/>
      <c r="AM1400" s="5"/>
      <c r="AN1400" s="5"/>
      <c r="AO1400" s="5"/>
      <c r="AP1400" s="5"/>
      <c r="AQ1400" s="5"/>
      <c r="AR1400" s="5"/>
      <c r="AS1400" s="5"/>
      <c r="AT1400" s="5"/>
      <c r="AU1400" s="5"/>
      <c r="AV1400" s="5"/>
      <c r="AW1400" s="5"/>
      <c r="AX1400" s="5"/>
    </row>
    <row r="1401" spans="7:50" x14ac:dyDescent="0.25"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  <c r="AG1401" s="5"/>
      <c r="AH1401" s="5"/>
      <c r="AI1401" s="5"/>
      <c r="AJ1401" s="5"/>
      <c r="AK1401" s="5"/>
      <c r="AL1401" s="5"/>
      <c r="AM1401" s="5"/>
      <c r="AN1401" s="5"/>
      <c r="AO1401" s="5"/>
      <c r="AP1401" s="5"/>
      <c r="AQ1401" s="5"/>
      <c r="AR1401" s="5"/>
      <c r="AS1401" s="5"/>
      <c r="AT1401" s="5"/>
      <c r="AU1401" s="5"/>
      <c r="AV1401" s="5"/>
      <c r="AW1401" s="5"/>
      <c r="AX1401" s="5"/>
    </row>
    <row r="1402" spans="7:50" x14ac:dyDescent="0.25"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  <c r="AG1402" s="5"/>
      <c r="AH1402" s="5"/>
      <c r="AI1402" s="5"/>
      <c r="AJ1402" s="5"/>
      <c r="AK1402" s="5"/>
      <c r="AL1402" s="5"/>
      <c r="AM1402" s="5"/>
      <c r="AN1402" s="5"/>
      <c r="AO1402" s="5"/>
      <c r="AP1402" s="5"/>
      <c r="AQ1402" s="5"/>
      <c r="AR1402" s="5"/>
      <c r="AS1402" s="5"/>
      <c r="AT1402" s="5"/>
      <c r="AU1402" s="5"/>
      <c r="AV1402" s="5"/>
      <c r="AW1402" s="5"/>
      <c r="AX1402" s="5"/>
    </row>
    <row r="1403" spans="7:50" x14ac:dyDescent="0.25"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  <c r="AG1403" s="5"/>
      <c r="AH1403" s="5"/>
      <c r="AI1403" s="5"/>
      <c r="AJ1403" s="5"/>
      <c r="AK1403" s="5"/>
      <c r="AL1403" s="5"/>
      <c r="AM1403" s="5"/>
      <c r="AN1403" s="5"/>
      <c r="AO1403" s="5"/>
      <c r="AP1403" s="5"/>
      <c r="AQ1403" s="5"/>
      <c r="AR1403" s="5"/>
      <c r="AS1403" s="5"/>
      <c r="AT1403" s="5"/>
      <c r="AU1403" s="5"/>
      <c r="AV1403" s="5"/>
      <c r="AW1403" s="5"/>
      <c r="AX1403" s="5"/>
    </row>
    <row r="1404" spans="7:50" x14ac:dyDescent="0.25"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  <c r="AD1404" s="5"/>
      <c r="AE1404" s="5"/>
      <c r="AF1404" s="5"/>
      <c r="AG1404" s="5"/>
      <c r="AH1404" s="5"/>
      <c r="AI1404" s="5"/>
      <c r="AJ1404" s="5"/>
      <c r="AK1404" s="5"/>
      <c r="AL1404" s="5"/>
      <c r="AM1404" s="5"/>
      <c r="AN1404" s="5"/>
      <c r="AO1404" s="5"/>
      <c r="AP1404" s="5"/>
      <c r="AQ1404" s="5"/>
      <c r="AR1404" s="5"/>
      <c r="AS1404" s="5"/>
      <c r="AT1404" s="5"/>
      <c r="AU1404" s="5"/>
      <c r="AV1404" s="5"/>
      <c r="AW1404" s="5"/>
      <c r="AX1404" s="5"/>
    </row>
    <row r="1405" spans="7:50" x14ac:dyDescent="0.25"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5"/>
      <c r="AD1405" s="5"/>
      <c r="AE1405" s="5"/>
      <c r="AF1405" s="5"/>
      <c r="AG1405" s="5"/>
      <c r="AH1405" s="5"/>
      <c r="AI1405" s="5"/>
      <c r="AJ1405" s="5"/>
      <c r="AK1405" s="5"/>
      <c r="AL1405" s="5"/>
      <c r="AM1405" s="5"/>
      <c r="AN1405" s="5"/>
      <c r="AO1405" s="5"/>
      <c r="AP1405" s="5"/>
      <c r="AQ1405" s="5"/>
      <c r="AR1405" s="5"/>
      <c r="AS1405" s="5"/>
      <c r="AT1405" s="5"/>
      <c r="AU1405" s="5"/>
      <c r="AV1405" s="5"/>
      <c r="AW1405" s="5"/>
      <c r="AX1405" s="5"/>
    </row>
    <row r="1406" spans="7:50" x14ac:dyDescent="0.25"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  <c r="AG1406" s="5"/>
      <c r="AH1406" s="5"/>
      <c r="AI1406" s="5"/>
      <c r="AJ1406" s="5"/>
      <c r="AK1406" s="5"/>
      <c r="AL1406" s="5"/>
      <c r="AM1406" s="5"/>
      <c r="AN1406" s="5"/>
      <c r="AO1406" s="5"/>
      <c r="AP1406" s="5"/>
      <c r="AQ1406" s="5"/>
      <c r="AR1406" s="5"/>
      <c r="AS1406" s="5"/>
      <c r="AT1406" s="5"/>
      <c r="AU1406" s="5"/>
      <c r="AV1406" s="5"/>
      <c r="AW1406" s="5"/>
      <c r="AX1406" s="5"/>
    </row>
    <row r="1407" spans="7:50" x14ac:dyDescent="0.25"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  <c r="AD1407" s="5"/>
      <c r="AE1407" s="5"/>
      <c r="AF1407" s="5"/>
      <c r="AG1407" s="5"/>
      <c r="AH1407" s="5"/>
      <c r="AI1407" s="5"/>
      <c r="AJ1407" s="5"/>
      <c r="AK1407" s="5"/>
      <c r="AL1407" s="5"/>
      <c r="AM1407" s="5"/>
      <c r="AN1407" s="5"/>
      <c r="AO1407" s="5"/>
      <c r="AP1407" s="5"/>
      <c r="AQ1407" s="5"/>
      <c r="AR1407" s="5"/>
      <c r="AS1407" s="5"/>
      <c r="AT1407" s="5"/>
      <c r="AU1407" s="5"/>
      <c r="AV1407" s="5"/>
      <c r="AW1407" s="5"/>
      <c r="AX1407" s="5"/>
    </row>
    <row r="1408" spans="7:50" x14ac:dyDescent="0.25"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  <c r="AD1408" s="5"/>
      <c r="AE1408" s="5"/>
      <c r="AF1408" s="5"/>
      <c r="AG1408" s="5"/>
      <c r="AH1408" s="5"/>
      <c r="AI1408" s="5"/>
      <c r="AJ1408" s="5"/>
      <c r="AK1408" s="5"/>
      <c r="AL1408" s="5"/>
      <c r="AM1408" s="5"/>
      <c r="AN1408" s="5"/>
      <c r="AO1408" s="5"/>
      <c r="AP1408" s="5"/>
      <c r="AQ1408" s="5"/>
      <c r="AR1408" s="5"/>
      <c r="AS1408" s="5"/>
      <c r="AT1408" s="5"/>
      <c r="AU1408" s="5"/>
      <c r="AV1408" s="5"/>
      <c r="AW1408" s="5"/>
      <c r="AX1408" s="5"/>
    </row>
    <row r="1409" spans="7:50" x14ac:dyDescent="0.25"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5"/>
      <c r="AD1409" s="5"/>
      <c r="AE1409" s="5"/>
      <c r="AF1409" s="5"/>
      <c r="AG1409" s="5"/>
      <c r="AH1409" s="5"/>
      <c r="AI1409" s="5"/>
      <c r="AJ1409" s="5"/>
      <c r="AK1409" s="5"/>
      <c r="AL1409" s="5"/>
      <c r="AM1409" s="5"/>
      <c r="AN1409" s="5"/>
      <c r="AO1409" s="5"/>
      <c r="AP1409" s="5"/>
      <c r="AQ1409" s="5"/>
      <c r="AR1409" s="5"/>
      <c r="AS1409" s="5"/>
      <c r="AT1409" s="5"/>
      <c r="AU1409" s="5"/>
      <c r="AV1409" s="5"/>
      <c r="AW1409" s="5"/>
      <c r="AX1409" s="5"/>
    </row>
    <row r="1410" spans="7:50" x14ac:dyDescent="0.25"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5"/>
      <c r="AD1410" s="5"/>
      <c r="AE1410" s="5"/>
      <c r="AF1410" s="5"/>
      <c r="AG1410" s="5"/>
      <c r="AH1410" s="5"/>
      <c r="AI1410" s="5"/>
      <c r="AJ1410" s="5"/>
      <c r="AK1410" s="5"/>
      <c r="AL1410" s="5"/>
      <c r="AM1410" s="5"/>
      <c r="AN1410" s="5"/>
      <c r="AO1410" s="5"/>
      <c r="AP1410" s="5"/>
      <c r="AQ1410" s="5"/>
      <c r="AR1410" s="5"/>
      <c r="AS1410" s="5"/>
      <c r="AT1410" s="5"/>
      <c r="AU1410" s="5"/>
      <c r="AV1410" s="5"/>
      <c r="AW1410" s="5"/>
      <c r="AX1410" s="5"/>
    </row>
    <row r="1411" spans="7:50" x14ac:dyDescent="0.25"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  <c r="AF1411" s="5"/>
      <c r="AG1411" s="5"/>
      <c r="AH1411" s="5"/>
      <c r="AI1411" s="5"/>
      <c r="AJ1411" s="5"/>
      <c r="AK1411" s="5"/>
      <c r="AL1411" s="5"/>
      <c r="AM1411" s="5"/>
      <c r="AN1411" s="5"/>
      <c r="AO1411" s="5"/>
      <c r="AP1411" s="5"/>
      <c r="AQ1411" s="5"/>
      <c r="AR1411" s="5"/>
      <c r="AS1411" s="5"/>
      <c r="AT1411" s="5"/>
      <c r="AU1411" s="5"/>
      <c r="AV1411" s="5"/>
      <c r="AW1411" s="5"/>
      <c r="AX1411" s="5"/>
    </row>
    <row r="1412" spans="7:50" x14ac:dyDescent="0.25"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  <c r="AF1412" s="5"/>
      <c r="AG1412" s="5"/>
      <c r="AH1412" s="5"/>
      <c r="AI1412" s="5"/>
      <c r="AJ1412" s="5"/>
      <c r="AK1412" s="5"/>
      <c r="AL1412" s="5"/>
      <c r="AM1412" s="5"/>
      <c r="AN1412" s="5"/>
      <c r="AO1412" s="5"/>
      <c r="AP1412" s="5"/>
      <c r="AQ1412" s="5"/>
      <c r="AR1412" s="5"/>
      <c r="AS1412" s="5"/>
      <c r="AT1412" s="5"/>
      <c r="AU1412" s="5"/>
      <c r="AV1412" s="5"/>
      <c r="AW1412" s="5"/>
      <c r="AX1412" s="5"/>
    </row>
    <row r="1413" spans="7:50" x14ac:dyDescent="0.25"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  <c r="AF1413" s="5"/>
      <c r="AG1413" s="5"/>
      <c r="AH1413" s="5"/>
      <c r="AI1413" s="5"/>
      <c r="AJ1413" s="5"/>
      <c r="AK1413" s="5"/>
      <c r="AL1413" s="5"/>
      <c r="AM1413" s="5"/>
      <c r="AN1413" s="5"/>
      <c r="AO1413" s="5"/>
      <c r="AP1413" s="5"/>
      <c r="AQ1413" s="5"/>
      <c r="AR1413" s="5"/>
      <c r="AS1413" s="5"/>
      <c r="AT1413" s="5"/>
      <c r="AU1413" s="5"/>
      <c r="AV1413" s="5"/>
      <c r="AW1413" s="5"/>
      <c r="AX1413" s="5"/>
    </row>
    <row r="1414" spans="7:50" x14ac:dyDescent="0.25"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  <c r="AF1414" s="5"/>
      <c r="AG1414" s="5"/>
      <c r="AH1414" s="5"/>
      <c r="AI1414" s="5"/>
      <c r="AJ1414" s="5"/>
      <c r="AK1414" s="5"/>
      <c r="AL1414" s="5"/>
      <c r="AM1414" s="5"/>
      <c r="AN1414" s="5"/>
      <c r="AO1414" s="5"/>
      <c r="AP1414" s="5"/>
      <c r="AQ1414" s="5"/>
      <c r="AR1414" s="5"/>
      <c r="AS1414" s="5"/>
      <c r="AT1414" s="5"/>
      <c r="AU1414" s="5"/>
      <c r="AV1414" s="5"/>
      <c r="AW1414" s="5"/>
      <c r="AX1414" s="5"/>
    </row>
    <row r="1415" spans="7:50" x14ac:dyDescent="0.25"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I1415" s="1"/>
      <c r="AJ1415" s="1"/>
      <c r="AK1415" s="1"/>
    </row>
    <row r="1416" spans="7:50" x14ac:dyDescent="0.25"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I1416" s="1"/>
      <c r="AJ1416" s="1"/>
      <c r="AK1416" s="1"/>
    </row>
    <row r="1417" spans="7:50" x14ac:dyDescent="0.25"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I1417" s="1"/>
      <c r="AJ1417" s="1"/>
      <c r="AK1417" s="1"/>
    </row>
    <row r="1418" spans="7:50" x14ac:dyDescent="0.25"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I1418" s="1"/>
      <c r="AJ1418" s="1"/>
      <c r="AK1418" s="1"/>
    </row>
    <row r="1419" spans="7:50" x14ac:dyDescent="0.25"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I1419" s="1"/>
      <c r="AJ1419" s="1"/>
      <c r="AK1419" s="1"/>
    </row>
    <row r="1420" spans="7:50" x14ac:dyDescent="0.25"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I1420" s="1"/>
      <c r="AJ1420" s="1"/>
      <c r="AK1420" s="1"/>
    </row>
    <row r="1421" spans="7:50" x14ac:dyDescent="0.25"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I1421" s="1"/>
      <c r="AJ1421" s="1"/>
      <c r="AK1421" s="1"/>
    </row>
    <row r="1422" spans="7:50" x14ac:dyDescent="0.25"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I1422" s="1"/>
      <c r="AJ1422" s="1"/>
      <c r="AK1422" s="1"/>
    </row>
    <row r="1423" spans="7:50" x14ac:dyDescent="0.25"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I1423" s="1"/>
      <c r="AJ1423" s="1"/>
      <c r="AK1423" s="1"/>
    </row>
    <row r="1424" spans="7:50" x14ac:dyDescent="0.25"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I1424" s="1"/>
      <c r="AJ1424" s="1"/>
      <c r="AK1424" s="1"/>
    </row>
    <row r="1425" spans="8:37" x14ac:dyDescent="0.25"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I1425" s="1"/>
      <c r="AJ1425" s="1"/>
      <c r="AK1425" s="1"/>
    </row>
    <row r="1426" spans="8:37" x14ac:dyDescent="0.25"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I1426" s="1"/>
      <c r="AJ1426" s="1"/>
      <c r="AK1426" s="1"/>
    </row>
    <row r="1427" spans="8:37" x14ac:dyDescent="0.25"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I1427" s="1"/>
      <c r="AJ1427" s="1"/>
      <c r="AK1427" s="1"/>
    </row>
    <row r="1428" spans="8:37" x14ac:dyDescent="0.25"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I1428" s="1"/>
      <c r="AJ1428" s="1"/>
      <c r="AK1428" s="1"/>
    </row>
    <row r="1429" spans="8:37" x14ac:dyDescent="0.25"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I1429" s="1"/>
      <c r="AJ1429" s="1"/>
      <c r="AK1429" s="1"/>
    </row>
    <row r="1430" spans="8:37" x14ac:dyDescent="0.25"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I1430" s="1"/>
      <c r="AJ1430" s="1"/>
      <c r="AK1430" s="1"/>
    </row>
    <row r="1431" spans="8:37" x14ac:dyDescent="0.25"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I1431" s="1"/>
      <c r="AJ1431" s="1"/>
      <c r="AK1431" s="1"/>
    </row>
    <row r="1432" spans="8:37" x14ac:dyDescent="0.25"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I1432" s="1"/>
      <c r="AJ1432" s="1"/>
      <c r="AK1432" s="1"/>
    </row>
    <row r="1433" spans="8:37" x14ac:dyDescent="0.25"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I1433" s="1"/>
      <c r="AJ1433" s="1"/>
      <c r="AK1433" s="1"/>
    </row>
    <row r="1434" spans="8:37" x14ac:dyDescent="0.25"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I1434" s="1"/>
      <c r="AJ1434" s="1"/>
      <c r="AK1434" s="1"/>
    </row>
    <row r="1435" spans="8:37" x14ac:dyDescent="0.25"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I1435" s="1"/>
      <c r="AJ1435" s="1"/>
      <c r="AK1435" s="1"/>
    </row>
    <row r="1436" spans="8:37" x14ac:dyDescent="0.25"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I1436" s="1"/>
      <c r="AJ1436" s="1"/>
      <c r="AK1436" s="1"/>
    </row>
    <row r="1437" spans="8:37" x14ac:dyDescent="0.25"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I1437" s="1"/>
      <c r="AJ1437" s="1"/>
      <c r="AK1437" s="1"/>
    </row>
    <row r="1438" spans="8:37" x14ac:dyDescent="0.25"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I1438" s="1"/>
      <c r="AJ1438" s="1"/>
      <c r="AK1438" s="1"/>
    </row>
    <row r="1439" spans="8:37" x14ac:dyDescent="0.25"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I1439" s="1"/>
      <c r="AJ1439" s="1"/>
      <c r="AK1439" s="1"/>
    </row>
    <row r="1440" spans="8:37" x14ac:dyDescent="0.25"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I1440" s="1"/>
      <c r="AJ1440" s="1"/>
      <c r="AK1440" s="1"/>
    </row>
    <row r="1441" spans="8:37" x14ac:dyDescent="0.25"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I1441" s="1"/>
      <c r="AJ1441" s="1"/>
      <c r="AK1441" s="1"/>
    </row>
    <row r="1442" spans="8:37" x14ac:dyDescent="0.25"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I1442" s="1"/>
      <c r="AJ1442" s="1"/>
      <c r="AK1442" s="1"/>
    </row>
    <row r="1443" spans="8:37" x14ac:dyDescent="0.25"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I1443" s="1"/>
      <c r="AJ1443" s="1"/>
      <c r="AK1443" s="1"/>
    </row>
    <row r="1444" spans="8:37" x14ac:dyDescent="0.25"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I1444" s="1"/>
      <c r="AJ1444" s="1"/>
      <c r="AK1444" s="1"/>
    </row>
    <row r="1445" spans="8:37" x14ac:dyDescent="0.25"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I1445" s="1"/>
      <c r="AJ1445" s="1"/>
      <c r="AK1445" s="1"/>
    </row>
    <row r="1446" spans="8:37" x14ac:dyDescent="0.25"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I1446" s="1"/>
      <c r="AJ1446" s="1"/>
      <c r="AK1446" s="1"/>
    </row>
    <row r="1447" spans="8:37" x14ac:dyDescent="0.25"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I1447" s="1"/>
      <c r="AJ1447" s="1"/>
      <c r="AK1447" s="1"/>
    </row>
    <row r="1448" spans="8:37" x14ac:dyDescent="0.25"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I1448" s="1"/>
      <c r="AJ1448" s="1"/>
      <c r="AK1448" s="1"/>
    </row>
    <row r="1449" spans="8:37" x14ac:dyDescent="0.25"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I1449" s="1"/>
      <c r="AJ1449" s="1"/>
      <c r="AK1449" s="1"/>
    </row>
    <row r="1450" spans="8:37" x14ac:dyDescent="0.25"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I1450" s="1"/>
      <c r="AJ1450" s="1"/>
      <c r="AK1450" s="1"/>
    </row>
    <row r="1451" spans="8:37" x14ac:dyDescent="0.25"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I1451" s="1"/>
      <c r="AJ1451" s="1"/>
      <c r="AK1451" s="1"/>
    </row>
    <row r="1452" spans="8:37" x14ac:dyDescent="0.25"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I1452" s="1"/>
      <c r="AJ1452" s="1"/>
      <c r="AK1452" s="1"/>
    </row>
    <row r="1453" spans="8:37" x14ac:dyDescent="0.25"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I1453" s="1"/>
      <c r="AJ1453" s="1"/>
      <c r="AK1453" s="1"/>
    </row>
    <row r="1454" spans="8:37" x14ac:dyDescent="0.25"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I1454" s="1"/>
      <c r="AJ1454" s="1"/>
      <c r="AK1454" s="1"/>
    </row>
    <row r="1455" spans="8:37" x14ac:dyDescent="0.25"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I1455" s="1"/>
      <c r="AJ1455" s="1"/>
      <c r="AK1455" s="1"/>
    </row>
    <row r="1456" spans="8:37" x14ac:dyDescent="0.25"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I1456" s="1"/>
      <c r="AJ1456" s="1"/>
      <c r="AK1456" s="1"/>
    </row>
    <row r="1457" spans="8:37" x14ac:dyDescent="0.25"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I1457" s="1"/>
      <c r="AJ1457" s="1"/>
      <c r="AK1457" s="1"/>
    </row>
    <row r="1458" spans="8:37" x14ac:dyDescent="0.25"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I1458" s="1"/>
      <c r="AJ1458" s="1"/>
      <c r="AK1458" s="1"/>
    </row>
    <row r="1459" spans="8:37" x14ac:dyDescent="0.25"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I1459" s="1"/>
      <c r="AJ1459" s="1"/>
      <c r="AK1459" s="1"/>
    </row>
    <row r="1460" spans="8:37" x14ac:dyDescent="0.25"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I1460" s="1"/>
      <c r="AJ1460" s="1"/>
      <c r="AK1460" s="1"/>
    </row>
    <row r="1461" spans="8:37" x14ac:dyDescent="0.25"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I1461" s="1"/>
      <c r="AJ1461" s="1"/>
      <c r="AK1461" s="1"/>
    </row>
    <row r="1462" spans="8:37" x14ac:dyDescent="0.25"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I1462" s="1"/>
      <c r="AJ1462" s="1"/>
      <c r="AK1462" s="1"/>
    </row>
    <row r="1463" spans="8:37" x14ac:dyDescent="0.25"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I1463" s="1"/>
      <c r="AJ1463" s="1"/>
      <c r="AK1463" s="1"/>
    </row>
    <row r="1464" spans="8:37" x14ac:dyDescent="0.25"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I1464" s="1"/>
      <c r="AJ1464" s="1"/>
      <c r="AK1464" s="1"/>
    </row>
    <row r="1465" spans="8:37" x14ac:dyDescent="0.25"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I1465" s="1"/>
      <c r="AJ1465" s="1"/>
      <c r="AK1465" s="1"/>
    </row>
    <row r="1466" spans="8:37" x14ac:dyDescent="0.25"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I1466" s="1"/>
      <c r="AJ1466" s="1"/>
      <c r="AK1466" s="1"/>
    </row>
    <row r="1467" spans="8:37" x14ac:dyDescent="0.25"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I1467" s="1"/>
      <c r="AJ1467" s="1"/>
      <c r="AK1467" s="1"/>
    </row>
    <row r="1468" spans="8:37" x14ac:dyDescent="0.25"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I1468" s="1"/>
      <c r="AJ1468" s="1"/>
      <c r="AK1468" s="1"/>
    </row>
    <row r="1469" spans="8:37" x14ac:dyDescent="0.25"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I1469" s="1"/>
      <c r="AJ1469" s="1"/>
      <c r="AK1469" s="1"/>
    </row>
    <row r="1470" spans="8:37" x14ac:dyDescent="0.25"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I1470" s="1"/>
      <c r="AJ1470" s="1"/>
      <c r="AK1470" s="1"/>
    </row>
    <row r="1471" spans="8:37" x14ac:dyDescent="0.25"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I1471" s="1"/>
      <c r="AJ1471" s="1"/>
      <c r="AK1471" s="1"/>
    </row>
    <row r="1472" spans="8:37" x14ac:dyDescent="0.25"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I1472" s="1"/>
      <c r="AJ1472" s="1"/>
      <c r="AK1472" s="1"/>
    </row>
    <row r="1473" spans="8:37" x14ac:dyDescent="0.25"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I1473" s="1"/>
      <c r="AJ1473" s="1"/>
      <c r="AK1473" s="1"/>
    </row>
    <row r="1474" spans="8:37" x14ac:dyDescent="0.25"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I1474" s="1"/>
      <c r="AJ1474" s="1"/>
      <c r="AK1474" s="1"/>
    </row>
    <row r="1475" spans="8:37" x14ac:dyDescent="0.25"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I1475" s="1"/>
      <c r="AJ1475" s="1"/>
      <c r="AK1475" s="1"/>
    </row>
    <row r="1476" spans="8:37" x14ac:dyDescent="0.25"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I1476" s="1"/>
      <c r="AJ1476" s="1"/>
      <c r="AK1476" s="1"/>
    </row>
    <row r="1477" spans="8:37" x14ac:dyDescent="0.25"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I1477" s="1"/>
      <c r="AJ1477" s="1"/>
      <c r="AK1477" s="1"/>
    </row>
    <row r="1478" spans="8:37" x14ac:dyDescent="0.25"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I1478" s="1"/>
      <c r="AJ1478" s="1"/>
      <c r="AK1478" s="1"/>
    </row>
    <row r="1479" spans="8:37" x14ac:dyDescent="0.25"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I1479" s="1"/>
      <c r="AJ1479" s="1"/>
      <c r="AK1479" s="1"/>
    </row>
    <row r="1480" spans="8:37" x14ac:dyDescent="0.25"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I1480" s="1"/>
      <c r="AJ1480" s="1"/>
      <c r="AK1480" s="1"/>
    </row>
    <row r="1481" spans="8:37" x14ac:dyDescent="0.25"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I1481" s="1"/>
      <c r="AJ1481" s="1"/>
      <c r="AK1481" s="1"/>
    </row>
    <row r="1482" spans="8:37" x14ac:dyDescent="0.25"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I1482" s="1"/>
      <c r="AJ1482" s="1"/>
      <c r="AK1482" s="1"/>
    </row>
    <row r="1483" spans="8:37" x14ac:dyDescent="0.25"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I1483" s="1"/>
      <c r="AJ1483" s="1"/>
      <c r="AK1483" s="1"/>
    </row>
    <row r="1484" spans="8:37" x14ac:dyDescent="0.25"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I1484" s="1"/>
      <c r="AJ1484" s="1"/>
      <c r="AK1484" s="1"/>
    </row>
    <row r="1485" spans="8:37" x14ac:dyDescent="0.25"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I1485" s="1"/>
      <c r="AJ1485" s="1"/>
      <c r="AK1485" s="1"/>
    </row>
    <row r="1486" spans="8:37" x14ac:dyDescent="0.25"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I1486" s="1"/>
      <c r="AJ1486" s="1"/>
      <c r="AK1486" s="1"/>
    </row>
  </sheetData>
  <sheetProtection password="C1BF" sheet="1" objects="1" scenarios="1" sort="0" autoFilter="0"/>
  <autoFilter ref="B6:C289"/>
  <sortState ref="A8:AV290">
    <sortCondition ref="C8:C290"/>
  </sortState>
  <mergeCells count="8">
    <mergeCell ref="AI5:AK5"/>
    <mergeCell ref="AM5:AW5"/>
    <mergeCell ref="B1:AG1"/>
    <mergeCell ref="B2:AG2"/>
    <mergeCell ref="B3:AG3"/>
    <mergeCell ref="I5:Q5"/>
    <mergeCell ref="S5:AA5"/>
    <mergeCell ref="AC5:AG5"/>
  </mergeCells>
  <pageMargins left="0" right="0" top="0.27" bottom="0" header="0.19" footer="0"/>
  <pageSetup paperSize="5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Employer Allocations PLD</vt:lpstr>
      <vt:lpstr>Pension Amounts PLD</vt:lpstr>
      <vt:lpstr>'Employer Allocations PLD'!Print_Area</vt:lpstr>
      <vt:lpstr>'Pension Amounts PLD'!Print_Area</vt:lpstr>
      <vt:lpstr>'Employer Allocations PLD'!Print_Titles</vt:lpstr>
      <vt:lpstr>'Pension Amounts PLD'!Print_Titles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Vandrell</dc:creator>
  <cp:lastModifiedBy>Sherry Vandrell</cp:lastModifiedBy>
  <cp:lastPrinted>2015-06-25T15:35:12Z</cp:lastPrinted>
  <dcterms:created xsi:type="dcterms:W3CDTF">2014-07-28T12:48:27Z</dcterms:created>
  <dcterms:modified xsi:type="dcterms:W3CDTF">2015-09-01T13:12:45Z</dcterms:modified>
</cp:coreProperties>
</file>